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3" i="8" l="1"/>
  <c r="F14" i="8" s="1"/>
  <c r="E13" i="8"/>
  <c r="D13" i="8"/>
  <c r="D14" i="8" s="1"/>
  <c r="F9" i="8"/>
  <c r="E9" i="8"/>
  <c r="E14" i="8" s="1"/>
  <c r="D9" i="8"/>
  <c r="K26" i="5" l="1"/>
  <c r="L26" i="5"/>
  <c r="M26" i="5"/>
  <c r="K63" i="5"/>
  <c r="K64" i="5" s="1"/>
  <c r="K70" i="5" s="1"/>
  <c r="L63" i="5"/>
  <c r="L64" i="5" s="1"/>
  <c r="L70" i="5" s="1"/>
  <c r="M63" i="5"/>
  <c r="K57" i="5"/>
  <c r="L57" i="5"/>
  <c r="M57" i="5"/>
  <c r="K48" i="5"/>
  <c r="L48" i="5"/>
  <c r="M48" i="5"/>
  <c r="K37" i="5"/>
  <c r="L37" i="5"/>
  <c r="M37" i="5"/>
  <c r="M64" i="5" s="1"/>
  <c r="M70" i="5" s="1"/>
  <c r="K30" i="5"/>
  <c r="L30" i="5"/>
  <c r="M30" i="5"/>
</calcChain>
</file>

<file path=xl/sharedStrings.xml><?xml version="1.0" encoding="utf-8"?>
<sst xmlns="http://schemas.openxmlformats.org/spreadsheetml/2006/main" count="418" uniqueCount="271">
  <si>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</si>
  <si>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</si>
  <si>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</si>
  <si>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</si>
  <si>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</si>
  <si>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</si>
  <si>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</si>
  <si>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</si>
  <si>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</si>
  <si>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</si>
  <si>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</si>
  <si>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</si>
  <si>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</si>
  <si>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</si>
  <si>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</si>
  <si>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</si>
  <si>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</si>
  <si>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</si>
  <si>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</si>
  <si>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</si>
  <si>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</si>
  <si>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</si>
  <si>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</si>
  <si>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</si>
  <si>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</si>
  <si>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</si>
  <si>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</si>
  <si>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</si>
  <si>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</si>
  <si>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</si>
  <si>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</si>
  <si>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</si>
  <si>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</si>
  <si>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</si>
  <si>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</si>
  <si>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</si>
  <si>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</si>
  <si>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</si>
  <si>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</si>
  <si>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</si>
  <si>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</si>
  <si>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</si>
  <si>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</si>
  <si>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</si>
  <si>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</si>
  <si>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</si>
  <si>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</si>
  <si>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</si>
  <si>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</si>
  <si>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</si>
  <si>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</si>
  <si>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</si>
  <si>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</si>
  <si>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AL NIBAL AL ARABYA</t>
  </si>
  <si>
    <t>MTNI</t>
  </si>
  <si>
    <t xml:space="preserve">Modern Paints Industries (IMPI) </t>
  </si>
  <si>
    <t xml:space="preserve">Al-Ameen Estate Investment </t>
  </si>
  <si>
    <t>SAEI</t>
  </si>
  <si>
    <t>United Bank</t>
  </si>
  <si>
    <t>BUND</t>
  </si>
  <si>
    <t>Commercial Bank of Iraqi</t>
  </si>
  <si>
    <t>BCOI</t>
  </si>
  <si>
    <t>AL MUHEJ MONEY TRANSFER (MTAM)</t>
  </si>
  <si>
    <t>General Transportation (SIGT)</t>
  </si>
  <si>
    <t>House Household furniture (IHFI)</t>
  </si>
  <si>
    <t>AL- Batek Investment</t>
  </si>
  <si>
    <t>VBAT</t>
  </si>
  <si>
    <t>MOUTA FOR REMITTANCE</t>
  </si>
  <si>
    <t>MTMO</t>
  </si>
  <si>
    <t>AL MANAFAA COMPANY</t>
  </si>
  <si>
    <t>MTMA</t>
  </si>
  <si>
    <t>Al-Mansour Bank</t>
  </si>
  <si>
    <t>BMNS</t>
  </si>
  <si>
    <t>TRANS IRAQ BANK FOR  INVESTMENT</t>
  </si>
  <si>
    <t>BTRI</t>
  </si>
  <si>
    <t>AL-Wiaam for Financial Investment</t>
  </si>
  <si>
    <t>VWIF</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</si>
  <si>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</si>
  <si>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</si>
  <si>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</si>
  <si>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</si>
  <si>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</si>
  <si>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</si>
  <si>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</si>
  <si>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</si>
  <si>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</si>
  <si>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</si>
  <si>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</si>
  <si>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</si>
  <si>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</si>
  <si>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</si>
  <si>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</si>
  <si>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</si>
  <si>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</si>
  <si>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</si>
  <si>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</si>
  <si>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</si>
  <si>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</si>
  <si>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</si>
  <si>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</si>
  <si>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</si>
  <si>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</si>
  <si>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</si>
  <si>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</si>
  <si>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</si>
  <si>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</si>
  <si>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</si>
  <si>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</si>
  <si>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</si>
  <si>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</si>
  <si>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</si>
  <si>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</si>
  <si>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</si>
  <si>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</si>
  <si>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</si>
  <si>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</si>
  <si>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</si>
  <si>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</si>
  <si>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</si>
  <si>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</si>
  <si>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</si>
  <si>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AL-Badia for General Trans(SBAG)</t>
  </si>
  <si>
    <t>Metallic Industries and Bicycles(IMIB)</t>
  </si>
  <si>
    <t>Al-Kindi of Veterinary Vaccines(IKLV)</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</si>
  <si>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</si>
  <si>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</si>
  <si>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</si>
  <si>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</si>
  <si>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</si>
  <si>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</si>
  <si>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</si>
  <si>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</si>
  <si>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</si>
  <si>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</si>
  <si>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</si>
  <si>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</si>
  <si>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</si>
  <si>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</si>
  <si>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</si>
  <si>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</si>
  <si>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</si>
  <si>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</si>
  <si>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</si>
  <si>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</si>
  <si>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</si>
  <si>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</si>
  <si>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</si>
  <si>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</si>
  <si>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</si>
  <si>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</si>
  <si>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</si>
  <si>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</si>
  <si>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Credit Bank Of Iraq</t>
  </si>
  <si>
    <t>BROI</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</si>
  <si>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</si>
  <si>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</si>
  <si>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</si>
  <si>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</si>
  <si>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</si>
  <si>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</si>
  <si>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</si>
  <si>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</si>
  <si>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</si>
  <si>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</si>
  <si>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</si>
  <si>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</si>
  <si>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</si>
  <si>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</si>
  <si>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</si>
  <si>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Al-maraj al-alamiya Money Transfer</t>
  </si>
  <si>
    <t>MTMI</t>
  </si>
  <si>
    <t>Middle East for Production- Fish</t>
  </si>
  <si>
    <t>AMEF</t>
  </si>
  <si>
    <t>Dijlah &amp; Furat Bank(BDFD)</t>
  </si>
  <si>
    <t>suspended trading fromSunday session 25/9/2016</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</si>
  <si>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</si>
  <si>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</si>
  <si>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</si>
  <si>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</si>
  <si>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</si>
  <si>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</si>
  <si>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</si>
  <si>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</si>
  <si>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</si>
  <si>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</si>
  <si>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</si>
  <si>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</si>
  <si>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</si>
  <si>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</si>
  <si>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</si>
  <si>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</si>
  <si>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</si>
  <si>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</si>
  <si>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</si>
  <si>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</si>
  <si>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</si>
  <si>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</si>
  <si>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</si>
  <si>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</si>
  <si>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</si>
  <si>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</si>
  <si>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</si>
  <si>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</si>
  <si>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</si>
  <si>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Bain Al-Nahrain Financial Investment(VMES)</t>
  </si>
  <si>
    <t>Ready Made Clothes</t>
  </si>
  <si>
    <t>IRMC</t>
  </si>
  <si>
    <t xml:space="preserve"> Arab Islamic Bank</t>
  </si>
  <si>
    <t>BAAI</t>
  </si>
  <si>
    <t>Gulf Commercial Bank</t>
  </si>
  <si>
    <t>BGUC</t>
  </si>
  <si>
    <t>AHliya For Insurance</t>
  </si>
  <si>
    <t>NAHF</t>
  </si>
  <si>
    <t>Baghdad Soft Drinks</t>
  </si>
  <si>
    <t>IBSD</t>
  </si>
  <si>
    <t>HPAL</t>
  </si>
  <si>
    <t>Palestine Hotel</t>
  </si>
  <si>
    <t>Alkhair for financial Investment</t>
  </si>
  <si>
    <t>VKHF</t>
  </si>
  <si>
    <t>Al-Zawraa for Finanical Investment</t>
  </si>
  <si>
    <t>VZAF</t>
  </si>
  <si>
    <t>International Islamic Bank</t>
  </si>
  <si>
    <t>BINT</t>
  </si>
  <si>
    <t>Al-Hamraa for Insurance</t>
  </si>
  <si>
    <t>NHAM</t>
  </si>
  <si>
    <t xml:space="preserve">General Assembly Meeting will be holding on Wednesday 8/11/2016 at company building ,  to discuss financial statement of the ended year 2015,  2015,cash dividend,suspend trading from 3/11/2016 </t>
  </si>
  <si>
    <t>Iraqi Engineering Works(IIEW)</t>
  </si>
  <si>
    <t>Union Bank Of Iraq</t>
  </si>
  <si>
    <t>BUOI</t>
  </si>
  <si>
    <t>al-ahlyia for agricultural production</t>
  </si>
  <si>
    <t>AAHP</t>
  </si>
  <si>
    <t>BINI</t>
  </si>
  <si>
    <t>Iraq Noor Islamic Bank</t>
  </si>
  <si>
    <t>IITC</t>
  </si>
  <si>
    <t>Iraqi For Tufted Carpets</t>
  </si>
  <si>
    <t>Iraqi Land transport</t>
  </si>
  <si>
    <t>SILT</t>
  </si>
  <si>
    <t>Elaf Islamic Bank(BELF)</t>
  </si>
  <si>
    <t xml:space="preserve">General Assembly Meeting will be holding on Monday 14/11/2016 at company building ,  to discuss financial statement of the ended year 2015, cash dividend ,suspend trading from 9/11/2016 </t>
  </si>
  <si>
    <t xml:space="preserve">General Assembly Meeting will be holding on Sunday 6/11/2016 at company building ,  to discuss financial statement of the ended year 2015, to elect New Board of Council Administeration .,suspend trading from 1/11/2016 </t>
  </si>
  <si>
    <t xml:space="preserve">General Assembly Meeting will be holding on Sunday 13/11/2016 at company building ,  to discuss financial statement of the ended year 2015, cash dividend ,suspend trading from 8/11/2016 </t>
  </si>
  <si>
    <t>Sumer Commerical Bank(BSUC)</t>
  </si>
  <si>
    <t>Al-Mansour Hote</t>
  </si>
  <si>
    <t>HMAN</t>
  </si>
  <si>
    <t>Total of Telecoms sector</t>
  </si>
  <si>
    <t>Baghdad for Packing Materials</t>
  </si>
  <si>
    <t>IBPM</t>
  </si>
  <si>
    <t>Mosul Bank For Investment(BMFI)</t>
  </si>
  <si>
    <t>Regular Market  Bulletin  No (204)</t>
  </si>
  <si>
    <t>Trading Session Thursday 10/11/2016</t>
  </si>
  <si>
    <t xml:space="preserve"> Non Trading Companies in Iraq Stock Exchange for Thursday 10/112016</t>
  </si>
  <si>
    <t xml:space="preserve">                  suspend trading Companies in Iraq Stock Exchange for Thursday 10/11/2016</t>
  </si>
  <si>
    <t xml:space="preserve"> News for listed companies in Iraq Stock Exchange for Thursday 10/11/2016</t>
  </si>
  <si>
    <t>Baghdad-Iraq for public transportation</t>
  </si>
  <si>
    <t>SBPT</t>
  </si>
  <si>
    <t>ISX  Index60 was about (628.610) point  whichs Increase about (0.47)</t>
  </si>
  <si>
    <t xml:space="preserve">Total </t>
  </si>
  <si>
    <t>Non Regular Market  Bulletin  No (99)</t>
  </si>
  <si>
    <t xml:space="preserve">Non Iraqis' Bulletin Thursday, November 10 2016 </t>
  </si>
  <si>
    <t>Regular Market</t>
  </si>
  <si>
    <t>Buy</t>
  </si>
  <si>
    <t>No.of trades</t>
  </si>
  <si>
    <t xml:space="preserve">Traded Shares </t>
  </si>
  <si>
    <t xml:space="preserve">Trading Volume </t>
  </si>
  <si>
    <t>Banks Sector</t>
  </si>
  <si>
    <t>Total Bank sector</t>
  </si>
  <si>
    <t>Telecommunication Sector</t>
  </si>
  <si>
    <t xml:space="preserve">Asia cell </t>
  </si>
  <si>
    <t>Al-Khateem</t>
  </si>
  <si>
    <t>Total Telecommunication sector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</si>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</sst>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70"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4">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0" fontId="150" fillId="0" borderId="0" xfId="0" applyFont="1" applyBorder="1" applyAlignment="1">
      <alignment vertical="center"/>
    </xf>
    <xf numFmtId="164" fontId="129" fillId="0" borderId="0" xfId="0" applyNumberFormat="1" applyFont="1" applyBorder="1" applyAlignment="1">
      <alignment horizontal="left"/>
    </xf>
    <xf numFmtId="164" fontId="129" fillId="0" borderId="2" xfId="0" applyNumberFormat="1" applyFont="1" applyBorder="1" applyAlignment="1">
      <alignment horizontal="left"/>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66" fillId="0" borderId="0" xfId="0" applyFont="1" applyBorder="1"/>
    <xf numFmtId="0" fontId="167" fillId="2" borderId="1" xfId="0" applyFont="1" applyFill="1" applyBorder="1" applyAlignment="1">
      <alignment vertical="center" wrapText="1"/>
    </xf>
    <xf numFmtId="0" fontId="167" fillId="36" borderId="1" xfId="0" applyFont="1" applyFill="1" applyBorder="1" applyAlignment="1">
      <alignment horizontal="center" vertical="center" wrapText="1"/>
    </xf>
    <xf numFmtId="0" fontId="167" fillId="2" borderId="1" xfId="0" applyFont="1" applyFill="1" applyBorder="1" applyAlignment="1">
      <alignment horizontal="center" vertical="center" wrapText="1"/>
    </xf>
    <xf numFmtId="0" fontId="169" fillId="0" borderId="1" xfId="1753" applyFont="1" applyBorder="1" applyAlignment="1">
      <alignment vertical="center"/>
    </xf>
    <xf numFmtId="0" fontId="167" fillId="0" borderId="2" xfId="0" applyFont="1" applyBorder="1" applyAlignment="1">
      <alignment vertical="center"/>
    </xf>
    <xf numFmtId="0" fontId="0" fillId="0" borderId="4" xfId="0" applyBorder="1"/>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0" fontId="131" fillId="0" borderId="6"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1" fontId="130" fillId="0" borderId="16" xfId="0" applyNumberFormat="1" applyFont="1" applyBorder="1" applyAlignment="1">
      <alignment horizontal="center"/>
    </xf>
    <xf numFmtId="3" fontId="131" fillId="0" borderId="0" xfId="0" applyNumberFormat="1" applyFont="1" applyAlignment="1">
      <alignment horizontal="left"/>
    </xf>
    <xf numFmtId="4" fontId="165"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1" fillId="0" borderId="0" xfId="0" applyNumberFormat="1" applyFont="1" applyAlignment="1">
      <alignment horizontal="left"/>
    </xf>
    <xf numFmtId="0" fontId="166" fillId="0" borderId="0" xfId="0" applyFont="1" applyBorder="1"/>
    <xf numFmtId="0" fontId="166" fillId="0" borderId="6" xfId="0" applyFont="1" applyBorder="1" applyAlignment="1">
      <alignment horizontal="center" vertical="center"/>
    </xf>
    <xf numFmtId="0" fontId="168" fillId="0" borderId="2" xfId="0" applyFont="1" applyBorder="1" applyAlignment="1">
      <alignment horizontal="center" vertical="center"/>
    </xf>
    <xf numFmtId="0" fontId="168" fillId="0" borderId="3" xfId="0" applyFont="1" applyBorder="1" applyAlignment="1">
      <alignment horizontal="center" vertical="center"/>
    </xf>
    <xf numFmtId="0" fontId="168" fillId="0" borderId="4" xfId="0" applyFont="1" applyBorder="1" applyAlignment="1">
      <alignment horizontal="center" vertical="center"/>
    </xf>
    <xf numFmtId="0" fontId="168" fillId="0" borderId="2" xfId="0" applyFont="1" applyBorder="1" applyAlignment="1">
      <alignment horizontal="left" vertical="center"/>
    </xf>
    <xf numFmtId="0" fontId="168" fillId="0" borderId="4" xfId="0" applyFont="1" applyBorder="1" applyAlignment="1">
      <alignment horizontal="left"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6</xdr:col>
      <xdr:colOff>47625</xdr:colOff>
      <xdr:row>4</xdr:row>
      <xdr:rowOff>219074</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276475" cy="1133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4"/>
  <sheetViews>
    <sheetView tabSelected="1" workbookViewId="0">
      <selection activeCell="I33" sqref="I33"/>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2.125" customWidth="1"/>
    <col min="13" max="13" width="12"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249</v>
      </c>
      <c r="D3" s="16"/>
      <c r="E3" s="2"/>
      <c r="F3" s="16"/>
      <c r="G3" s="16"/>
      <c r="H3" s="3"/>
      <c r="I3" s="3"/>
      <c r="L3" s="16"/>
      <c r="M3" s="16"/>
    </row>
    <row r="4" spans="1:14" ht="20.100000000000001" customHeight="1" x14ac:dyDescent="0.25">
      <c r="A4" s="5" t="s">
        <v>2</v>
      </c>
      <c r="B4" s="85">
        <v>804167769.62000012</v>
      </c>
      <c r="C4" s="85"/>
      <c r="D4" s="33"/>
      <c r="E4" s="2"/>
      <c r="G4" s="3"/>
      <c r="H4" s="3"/>
      <c r="I4" s="5" t="s">
        <v>6</v>
      </c>
      <c r="K4" s="38">
        <v>41</v>
      </c>
      <c r="L4" s="16"/>
      <c r="M4" s="16"/>
    </row>
    <row r="5" spans="1:14" ht="20.100000000000001" customHeight="1" x14ac:dyDescent="0.25">
      <c r="A5" s="5" t="s">
        <v>3</v>
      </c>
      <c r="B5" s="85">
        <v>755460938</v>
      </c>
      <c r="C5" s="85"/>
      <c r="D5" s="33"/>
      <c r="E5" s="16"/>
      <c r="G5" s="19"/>
      <c r="H5" s="3"/>
      <c r="I5" s="5" t="s">
        <v>7</v>
      </c>
      <c r="K5" s="22">
        <v>17</v>
      </c>
      <c r="L5" s="16"/>
      <c r="M5" s="16"/>
    </row>
    <row r="6" spans="1:14" ht="20.100000000000001" customHeight="1" x14ac:dyDescent="0.25">
      <c r="A6" s="5" t="s">
        <v>4</v>
      </c>
      <c r="B6" s="92">
        <v>609</v>
      </c>
      <c r="C6" s="92"/>
      <c r="D6" s="15" t="s">
        <v>148</v>
      </c>
      <c r="E6" s="16"/>
      <c r="F6" s="3"/>
      <c r="G6" s="19"/>
      <c r="H6" s="3"/>
      <c r="I6" s="5" t="s">
        <v>8</v>
      </c>
      <c r="K6" s="22">
        <v>13</v>
      </c>
      <c r="L6" s="39"/>
      <c r="M6" s="16"/>
    </row>
    <row r="7" spans="1:14" ht="20.100000000000001" customHeight="1" x14ac:dyDescent="0.25">
      <c r="A7" s="5" t="s">
        <v>42</v>
      </c>
      <c r="B7" s="91">
        <v>628.61</v>
      </c>
      <c r="C7" s="91"/>
      <c r="E7" s="16"/>
      <c r="F7" s="3"/>
      <c r="G7" s="19"/>
      <c r="H7" s="21"/>
      <c r="I7" s="5" t="s">
        <v>35</v>
      </c>
      <c r="K7" s="22">
        <v>5</v>
      </c>
      <c r="L7" s="39"/>
      <c r="M7" s="16"/>
    </row>
    <row r="8" spans="1:14" ht="20.100000000000001" customHeight="1" x14ac:dyDescent="0.25">
      <c r="A8" s="5" t="s">
        <v>1</v>
      </c>
      <c r="B8" s="86">
        <v>0.47</v>
      </c>
      <c r="C8" s="86"/>
      <c r="D8" s="25"/>
      <c r="E8" s="24"/>
      <c r="F8" s="3"/>
      <c r="G8" s="19"/>
      <c r="H8" s="21"/>
      <c r="I8" s="90" t="s">
        <v>31</v>
      </c>
      <c r="J8" s="90"/>
      <c r="K8" s="17">
        <v>17</v>
      </c>
      <c r="L8" s="39"/>
      <c r="M8" s="16"/>
    </row>
    <row r="9" spans="1:14" ht="20.100000000000001" customHeight="1" x14ac:dyDescent="0.25">
      <c r="A9" s="5" t="s">
        <v>5</v>
      </c>
      <c r="B9" s="20">
        <v>97</v>
      </c>
      <c r="C9" s="16"/>
      <c r="D9" s="23"/>
      <c r="E9" s="18"/>
      <c r="F9" s="3"/>
      <c r="G9" s="19"/>
      <c r="H9" s="19"/>
      <c r="I9" s="5" t="s">
        <v>34</v>
      </c>
      <c r="K9" s="22">
        <v>34</v>
      </c>
      <c r="L9" s="39"/>
      <c r="M9" s="16"/>
    </row>
    <row r="10" spans="1:14" ht="20.100000000000001" customHeight="1" x14ac:dyDescent="0.25">
      <c r="A10" s="84" t="s">
        <v>248</v>
      </c>
      <c r="B10" s="84"/>
      <c r="C10" s="84"/>
      <c r="D10" s="84"/>
      <c r="E10" s="84"/>
      <c r="F10" s="84"/>
      <c r="G10" s="84"/>
      <c r="H10" s="84"/>
      <c r="I10" s="84"/>
      <c r="J10" s="84"/>
      <c r="K10" s="84"/>
      <c r="L10" s="84"/>
      <c r="M10" s="84"/>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87" t="s">
        <v>38</v>
      </c>
      <c r="B12" s="88"/>
      <c r="C12" s="88"/>
      <c r="D12" s="88"/>
      <c r="E12" s="88"/>
      <c r="F12" s="88"/>
      <c r="G12" s="88"/>
      <c r="H12" s="88"/>
      <c r="I12" s="88"/>
      <c r="J12" s="88"/>
      <c r="K12" s="88"/>
      <c r="L12" s="88"/>
      <c r="M12" s="89"/>
      <c r="N12" s="16"/>
    </row>
    <row r="13" spans="1:14" s="16" customFormat="1" ht="15" customHeight="1" x14ac:dyDescent="0.2">
      <c r="A13" s="6" t="s">
        <v>110</v>
      </c>
      <c r="B13" s="41" t="s">
        <v>109</v>
      </c>
      <c r="C13" s="14">
        <v>0.35</v>
      </c>
      <c r="D13" s="14">
        <v>0.35</v>
      </c>
      <c r="E13" s="14">
        <v>0.35</v>
      </c>
      <c r="F13" s="14">
        <v>0.35</v>
      </c>
      <c r="G13" s="14">
        <v>0.35</v>
      </c>
      <c r="H13" s="14">
        <v>0.35</v>
      </c>
      <c r="I13" s="54">
        <v>0.35</v>
      </c>
      <c r="J13" s="34">
        <v>0</v>
      </c>
      <c r="K13" s="35">
        <v>1</v>
      </c>
      <c r="L13" s="35">
        <v>2000000</v>
      </c>
      <c r="M13" s="35">
        <v>700000</v>
      </c>
    </row>
    <row r="14" spans="1:14" s="16" customFormat="1" ht="15" customHeight="1" x14ac:dyDescent="0.2">
      <c r="A14" s="6" t="s">
        <v>149</v>
      </c>
      <c r="B14" s="41" t="s">
        <v>150</v>
      </c>
      <c r="C14" s="14">
        <v>0.31</v>
      </c>
      <c r="D14" s="14">
        <v>0.31</v>
      </c>
      <c r="E14" s="14">
        <v>0.31</v>
      </c>
      <c r="F14" s="14">
        <v>0.31</v>
      </c>
      <c r="G14" s="14">
        <v>0.31</v>
      </c>
      <c r="H14" s="14">
        <v>0.31</v>
      </c>
      <c r="I14" s="54">
        <v>0.32</v>
      </c>
      <c r="J14" s="34">
        <v>-3.12</v>
      </c>
      <c r="K14" s="35">
        <v>20</v>
      </c>
      <c r="L14" s="35">
        <v>56700000</v>
      </c>
      <c r="M14" s="35">
        <v>17577000</v>
      </c>
    </row>
    <row r="15" spans="1:14" s="16" customFormat="1" ht="15" customHeight="1" x14ac:dyDescent="0.2">
      <c r="A15" s="6" t="s">
        <v>81</v>
      </c>
      <c r="B15" s="41" t="s">
        <v>80</v>
      </c>
      <c r="C15" s="14">
        <v>0.84</v>
      </c>
      <c r="D15" s="14">
        <v>0.84</v>
      </c>
      <c r="E15" s="14">
        <v>0.84</v>
      </c>
      <c r="F15" s="14">
        <v>0.84</v>
      </c>
      <c r="G15" s="14">
        <v>0.85</v>
      </c>
      <c r="H15" s="14">
        <v>0.84</v>
      </c>
      <c r="I15" s="54">
        <v>0.85</v>
      </c>
      <c r="J15" s="34">
        <v>-1.18</v>
      </c>
      <c r="K15" s="35">
        <v>14</v>
      </c>
      <c r="L15" s="35">
        <v>48000000</v>
      </c>
      <c r="M15" s="35">
        <v>40320000</v>
      </c>
    </row>
    <row r="16" spans="1:14" s="16" customFormat="1" ht="15" customHeight="1" x14ac:dyDescent="0.2">
      <c r="A16" s="6" t="s">
        <v>60</v>
      </c>
      <c r="B16" s="41" t="s">
        <v>61</v>
      </c>
      <c r="C16" s="14">
        <v>0.47</v>
      </c>
      <c r="D16" s="14">
        <v>0.47</v>
      </c>
      <c r="E16" s="14">
        <v>0.46</v>
      </c>
      <c r="F16" s="14">
        <v>0.46</v>
      </c>
      <c r="G16" s="14">
        <v>0.47</v>
      </c>
      <c r="H16" s="14">
        <v>0.46</v>
      </c>
      <c r="I16" s="54">
        <v>0.47</v>
      </c>
      <c r="J16" s="34">
        <v>-2.13</v>
      </c>
      <c r="K16" s="35">
        <v>13</v>
      </c>
      <c r="L16" s="35">
        <v>35500000</v>
      </c>
      <c r="M16" s="35">
        <v>16380000</v>
      </c>
    </row>
    <row r="17" spans="1:13" s="16" customFormat="1" ht="15" customHeight="1" x14ac:dyDescent="0.2">
      <c r="A17" s="6" t="s">
        <v>209</v>
      </c>
      <c r="B17" s="41" t="s">
        <v>210</v>
      </c>
      <c r="C17" s="14">
        <v>0.44</v>
      </c>
      <c r="D17" s="14">
        <v>0.45</v>
      </c>
      <c r="E17" s="14">
        <v>0.44</v>
      </c>
      <c r="F17" s="14">
        <v>0.44</v>
      </c>
      <c r="G17" s="14">
        <v>0.44</v>
      </c>
      <c r="H17" s="14">
        <v>0.45</v>
      </c>
      <c r="I17" s="54">
        <v>0.44</v>
      </c>
      <c r="J17" s="34">
        <v>2.27</v>
      </c>
      <c r="K17" s="35">
        <v>29</v>
      </c>
      <c r="L17" s="35">
        <v>95620408</v>
      </c>
      <c r="M17" s="35">
        <v>42232979.520000003</v>
      </c>
    </row>
    <row r="18" spans="1:13" s="16" customFormat="1" ht="15" customHeight="1" x14ac:dyDescent="0.2">
      <c r="A18" s="6" t="s">
        <v>98</v>
      </c>
      <c r="B18" s="41" t="s">
        <v>97</v>
      </c>
      <c r="C18" s="14">
        <v>0.61</v>
      </c>
      <c r="D18" s="14">
        <v>0.61</v>
      </c>
      <c r="E18" s="14">
        <v>0.61</v>
      </c>
      <c r="F18" s="14">
        <v>0.61</v>
      </c>
      <c r="G18" s="14">
        <v>0.61</v>
      </c>
      <c r="H18" s="14">
        <v>0.61</v>
      </c>
      <c r="I18" s="54">
        <v>0.61</v>
      </c>
      <c r="J18" s="34">
        <v>0</v>
      </c>
      <c r="K18" s="35">
        <v>1</v>
      </c>
      <c r="L18" s="35">
        <v>3000000</v>
      </c>
      <c r="M18" s="35">
        <v>1830000</v>
      </c>
    </row>
    <row r="19" spans="1:13" s="16" customFormat="1" ht="15" customHeight="1" x14ac:dyDescent="0.2">
      <c r="A19" s="6" t="s">
        <v>118</v>
      </c>
      <c r="B19" s="41" t="s">
        <v>119</v>
      </c>
      <c r="C19" s="14">
        <v>0.48</v>
      </c>
      <c r="D19" s="14">
        <v>0.5</v>
      </c>
      <c r="E19" s="14">
        <v>0.48</v>
      </c>
      <c r="F19" s="14">
        <v>0.48</v>
      </c>
      <c r="G19" s="14">
        <v>0.46</v>
      </c>
      <c r="H19" s="14">
        <v>0.5</v>
      </c>
      <c r="I19" s="54">
        <v>0.48</v>
      </c>
      <c r="J19" s="34">
        <v>4.17</v>
      </c>
      <c r="K19" s="35">
        <v>4</v>
      </c>
      <c r="L19" s="35">
        <v>1550000</v>
      </c>
      <c r="M19" s="35">
        <v>745000</v>
      </c>
    </row>
    <row r="20" spans="1:13" s="16" customFormat="1" ht="15" customHeight="1" x14ac:dyDescent="0.2">
      <c r="A20" s="6" t="s">
        <v>114</v>
      </c>
      <c r="B20" s="41" t="s">
        <v>115</v>
      </c>
      <c r="C20" s="14">
        <v>0.39</v>
      </c>
      <c r="D20" s="14">
        <v>0.39</v>
      </c>
      <c r="E20" s="14">
        <v>0.39</v>
      </c>
      <c r="F20" s="14">
        <v>0.39</v>
      </c>
      <c r="G20" s="14">
        <v>0.39</v>
      </c>
      <c r="H20" s="14">
        <v>0.39</v>
      </c>
      <c r="I20" s="54">
        <v>0.39</v>
      </c>
      <c r="J20" s="34">
        <v>0</v>
      </c>
      <c r="K20" s="35">
        <v>19</v>
      </c>
      <c r="L20" s="35">
        <v>86250000</v>
      </c>
      <c r="M20" s="35">
        <v>33637500</v>
      </c>
    </row>
    <row r="21" spans="1:13" s="16" customFormat="1" ht="15" customHeight="1" x14ac:dyDescent="0.2">
      <c r="A21" s="6" t="s">
        <v>71</v>
      </c>
      <c r="B21" s="41" t="s">
        <v>72</v>
      </c>
      <c r="C21" s="14">
        <v>0.95</v>
      </c>
      <c r="D21" s="14">
        <v>0.95</v>
      </c>
      <c r="E21" s="14">
        <v>0.94</v>
      </c>
      <c r="F21" s="14">
        <v>0.94</v>
      </c>
      <c r="G21" s="14">
        <v>0.94</v>
      </c>
      <c r="H21" s="14">
        <v>0.94</v>
      </c>
      <c r="I21" s="54">
        <v>0.94</v>
      </c>
      <c r="J21" s="34">
        <v>0</v>
      </c>
      <c r="K21" s="35">
        <v>8</v>
      </c>
      <c r="L21" s="35">
        <v>11760000</v>
      </c>
      <c r="M21" s="35">
        <v>11074400</v>
      </c>
    </row>
    <row r="22" spans="1:13" s="16" customFormat="1" ht="15" customHeight="1" x14ac:dyDescent="0.2">
      <c r="A22" s="6" t="s">
        <v>86</v>
      </c>
      <c r="B22" s="41" t="s">
        <v>87</v>
      </c>
      <c r="C22" s="14">
        <v>0.35</v>
      </c>
      <c r="D22" s="14">
        <v>0.35</v>
      </c>
      <c r="E22" s="14">
        <v>0.35</v>
      </c>
      <c r="F22" s="14">
        <v>0.35</v>
      </c>
      <c r="G22" s="14">
        <v>0.34</v>
      </c>
      <c r="H22" s="14">
        <v>0.35</v>
      </c>
      <c r="I22" s="54">
        <v>0.34</v>
      </c>
      <c r="J22" s="34">
        <v>2.94</v>
      </c>
      <c r="K22" s="35">
        <v>1</v>
      </c>
      <c r="L22" s="35">
        <v>250000</v>
      </c>
      <c r="M22" s="35">
        <v>87500</v>
      </c>
    </row>
    <row r="23" spans="1:13" s="16" customFormat="1" ht="15" customHeight="1" x14ac:dyDescent="0.2">
      <c r="A23" s="6" t="s">
        <v>152</v>
      </c>
      <c r="B23" s="41" t="s">
        <v>153</v>
      </c>
      <c r="C23" s="14">
        <v>0.78</v>
      </c>
      <c r="D23" s="14">
        <v>0.78</v>
      </c>
      <c r="E23" s="14">
        <v>0.77</v>
      </c>
      <c r="F23" s="14">
        <v>0.77</v>
      </c>
      <c r="G23" s="14">
        <v>0.78</v>
      </c>
      <c r="H23" s="14">
        <v>0.77</v>
      </c>
      <c r="I23" s="54">
        <v>0.78</v>
      </c>
      <c r="J23" s="34">
        <v>-1.28</v>
      </c>
      <c r="K23" s="35">
        <v>23</v>
      </c>
      <c r="L23" s="35">
        <v>55668952</v>
      </c>
      <c r="M23" s="35">
        <v>42935093.039999999</v>
      </c>
    </row>
    <row r="24" spans="1:13" s="16" customFormat="1" ht="15" customHeight="1" x14ac:dyDescent="0.2">
      <c r="A24" s="6" t="s">
        <v>58</v>
      </c>
      <c r="B24" s="41" t="s">
        <v>59</v>
      </c>
      <c r="C24" s="14">
        <v>0.31</v>
      </c>
      <c r="D24" s="14">
        <v>0.31</v>
      </c>
      <c r="E24" s="14">
        <v>0.31</v>
      </c>
      <c r="F24" s="14">
        <v>0.31</v>
      </c>
      <c r="G24" s="14">
        <v>0.31</v>
      </c>
      <c r="H24" s="14">
        <v>0.31</v>
      </c>
      <c r="I24" s="54">
        <v>0.31</v>
      </c>
      <c r="J24" s="34">
        <v>0</v>
      </c>
      <c r="K24" s="35">
        <v>13</v>
      </c>
      <c r="L24" s="35">
        <v>26000000</v>
      </c>
      <c r="M24" s="35">
        <v>8060000</v>
      </c>
    </row>
    <row r="25" spans="1:13" s="16" customFormat="1" ht="15" customHeight="1" x14ac:dyDescent="0.2">
      <c r="A25" s="6" t="s">
        <v>227</v>
      </c>
      <c r="B25" s="41" t="s">
        <v>228</v>
      </c>
      <c r="C25" s="14">
        <v>0.39</v>
      </c>
      <c r="D25" s="14">
        <v>0.39</v>
      </c>
      <c r="E25" s="14">
        <v>0.39</v>
      </c>
      <c r="F25" s="14">
        <v>0.39</v>
      </c>
      <c r="G25" s="14">
        <v>0.36</v>
      </c>
      <c r="H25" s="14">
        <v>0.39</v>
      </c>
      <c r="I25" s="54">
        <v>0.36</v>
      </c>
      <c r="J25" s="34">
        <v>8.33</v>
      </c>
      <c r="K25" s="35">
        <v>1</v>
      </c>
      <c r="L25" s="35">
        <v>50000</v>
      </c>
      <c r="M25" s="35">
        <v>19500</v>
      </c>
    </row>
    <row r="26" spans="1:13" s="16" customFormat="1" ht="15" customHeight="1" x14ac:dyDescent="0.2">
      <c r="A26" s="6" t="s">
        <v>20</v>
      </c>
      <c r="B26" s="80"/>
      <c r="C26" s="81"/>
      <c r="D26" s="81"/>
      <c r="E26" s="81"/>
      <c r="F26" s="81"/>
      <c r="G26" s="81"/>
      <c r="H26" s="81"/>
      <c r="I26" s="81"/>
      <c r="J26" s="82"/>
      <c r="K26" s="35">
        <f>SUM(K13:K25)</f>
        <v>147</v>
      </c>
      <c r="L26" s="35">
        <f>SUM(L13:L25)</f>
        <v>422349360</v>
      </c>
      <c r="M26" s="35">
        <f>SUM(M13:M25)</f>
        <v>215598972.56</v>
      </c>
    </row>
    <row r="27" spans="1:13" s="16" customFormat="1" ht="15" customHeight="1" x14ac:dyDescent="0.2">
      <c r="A27" s="83" t="s">
        <v>141</v>
      </c>
      <c r="B27" s="78"/>
      <c r="C27" s="78"/>
      <c r="D27" s="78"/>
      <c r="E27" s="78"/>
      <c r="F27" s="78"/>
      <c r="G27" s="78"/>
      <c r="H27" s="78"/>
      <c r="I27" s="78"/>
      <c r="J27" s="78"/>
      <c r="K27" s="78"/>
      <c r="L27" s="78"/>
      <c r="M27" s="79"/>
    </row>
    <row r="28" spans="1:13" s="16" customFormat="1" ht="15" customHeight="1" x14ac:dyDescent="0.2">
      <c r="A28" s="6" t="s">
        <v>167</v>
      </c>
      <c r="B28" s="41" t="s">
        <v>168</v>
      </c>
      <c r="C28" s="14">
        <v>5.8</v>
      </c>
      <c r="D28" s="14">
        <v>5.8</v>
      </c>
      <c r="E28" s="14">
        <v>5.8</v>
      </c>
      <c r="F28" s="14">
        <v>5.8</v>
      </c>
      <c r="G28" s="14">
        <v>5.8</v>
      </c>
      <c r="H28" s="14">
        <v>5.8</v>
      </c>
      <c r="I28" s="54">
        <v>5.8</v>
      </c>
      <c r="J28" s="34">
        <v>0</v>
      </c>
      <c r="K28" s="35">
        <v>49</v>
      </c>
      <c r="L28" s="35">
        <v>25660000</v>
      </c>
      <c r="M28" s="35">
        <v>148828000</v>
      </c>
    </row>
    <row r="29" spans="1:13" s="16" customFormat="1" ht="15" customHeight="1" x14ac:dyDescent="0.2">
      <c r="A29" s="6" t="s">
        <v>139</v>
      </c>
      <c r="B29" s="41" t="s">
        <v>140</v>
      </c>
      <c r="C29" s="14">
        <v>2.75</v>
      </c>
      <c r="D29" s="14">
        <v>2.75</v>
      </c>
      <c r="E29" s="14">
        <v>2.75</v>
      </c>
      <c r="F29" s="14">
        <v>2.75</v>
      </c>
      <c r="G29" s="14">
        <v>2.75</v>
      </c>
      <c r="H29" s="14">
        <v>2.75</v>
      </c>
      <c r="I29" s="54">
        <v>2.75</v>
      </c>
      <c r="J29" s="34">
        <v>0</v>
      </c>
      <c r="K29" s="35">
        <v>4</v>
      </c>
      <c r="L29" s="35">
        <v>312376</v>
      </c>
      <c r="M29" s="35">
        <v>859034</v>
      </c>
    </row>
    <row r="30" spans="1:13" s="16" customFormat="1" ht="15" customHeight="1" x14ac:dyDescent="0.2">
      <c r="A30" s="6" t="s">
        <v>244</v>
      </c>
      <c r="B30" s="80"/>
      <c r="C30" s="81"/>
      <c r="D30" s="81"/>
      <c r="E30" s="81"/>
      <c r="F30" s="81"/>
      <c r="G30" s="81"/>
      <c r="H30" s="81"/>
      <c r="I30" s="81"/>
      <c r="J30" s="82"/>
      <c r="K30" s="35">
        <f>SUM(K28:K29)</f>
        <v>53</v>
      </c>
      <c r="L30" s="35">
        <f>SUM(L28:L29)</f>
        <v>25972376</v>
      </c>
      <c r="M30" s="35">
        <f>SUM(M28:M29)</f>
        <v>149687034</v>
      </c>
    </row>
    <row r="31" spans="1:13" s="26" customFormat="1" ht="15" customHeight="1" x14ac:dyDescent="0.2">
      <c r="A31" s="83" t="s">
        <v>21</v>
      </c>
      <c r="B31" s="78"/>
      <c r="C31" s="78"/>
      <c r="D31" s="78"/>
      <c r="E31" s="78"/>
      <c r="F31" s="78"/>
      <c r="G31" s="78"/>
      <c r="H31" s="78"/>
      <c r="I31" s="78"/>
      <c r="J31" s="78"/>
      <c r="K31" s="78"/>
      <c r="L31" s="78"/>
      <c r="M31" s="79"/>
    </row>
    <row r="32" spans="1:13" s="26" customFormat="1" ht="15" customHeight="1" x14ac:dyDescent="0.2">
      <c r="A32" s="6" t="s">
        <v>253</v>
      </c>
      <c r="B32" s="41" t="s">
        <v>254</v>
      </c>
      <c r="C32" s="14">
        <v>13</v>
      </c>
      <c r="D32" s="14">
        <v>13</v>
      </c>
      <c r="E32" s="14">
        <v>12.7</v>
      </c>
      <c r="F32" s="14">
        <v>12.75</v>
      </c>
      <c r="G32" s="14">
        <v>13.41</v>
      </c>
      <c r="H32" s="14">
        <v>12.75</v>
      </c>
      <c r="I32" s="54">
        <v>13.4</v>
      </c>
      <c r="J32" s="34">
        <v>-4.8499999999999996</v>
      </c>
      <c r="K32" s="35">
        <v>22</v>
      </c>
      <c r="L32" s="35">
        <v>1041880</v>
      </c>
      <c r="M32" s="35">
        <v>13284694.800000001</v>
      </c>
    </row>
    <row r="33" spans="1:13" s="26" customFormat="1" ht="15" customHeight="1" x14ac:dyDescent="0.2">
      <c r="A33" s="6" t="s">
        <v>235</v>
      </c>
      <c r="B33" s="41" t="s">
        <v>236</v>
      </c>
      <c r="C33" s="14">
        <v>1.22</v>
      </c>
      <c r="D33" s="14">
        <v>1.27</v>
      </c>
      <c r="E33" s="14">
        <v>1.21</v>
      </c>
      <c r="F33" s="14">
        <v>1.26</v>
      </c>
      <c r="G33" s="14">
        <v>1.1100000000000001</v>
      </c>
      <c r="H33" s="14">
        <v>1.23</v>
      </c>
      <c r="I33" s="54">
        <v>1.1599999999999999</v>
      </c>
      <c r="J33" s="34">
        <v>6.03</v>
      </c>
      <c r="K33" s="35">
        <v>130</v>
      </c>
      <c r="L33" s="35">
        <v>123465667</v>
      </c>
      <c r="M33" s="35">
        <v>155096627.16</v>
      </c>
    </row>
    <row r="34" spans="1:13" s="26" customFormat="1" ht="15" customHeight="1" x14ac:dyDescent="0.2">
      <c r="A34" s="6" t="s">
        <v>159</v>
      </c>
      <c r="B34" s="41" t="s">
        <v>160</v>
      </c>
      <c r="C34" s="14">
        <v>5.48</v>
      </c>
      <c r="D34" s="14">
        <v>5.48</v>
      </c>
      <c r="E34" s="14">
        <v>5.43</v>
      </c>
      <c r="F34" s="14">
        <v>5.44</v>
      </c>
      <c r="G34" s="14">
        <v>5.54</v>
      </c>
      <c r="H34" s="14">
        <v>5.45</v>
      </c>
      <c r="I34" s="54">
        <v>5.52</v>
      </c>
      <c r="J34" s="34">
        <v>-1.27</v>
      </c>
      <c r="K34" s="35">
        <v>4</v>
      </c>
      <c r="L34" s="35">
        <v>570000</v>
      </c>
      <c r="M34" s="35">
        <v>3102800</v>
      </c>
    </row>
    <row r="35" spans="1:13" s="26" customFormat="1" ht="15" customHeight="1" x14ac:dyDescent="0.2">
      <c r="A35" s="6" t="s">
        <v>82</v>
      </c>
      <c r="B35" s="41" t="s">
        <v>83</v>
      </c>
      <c r="C35" s="14">
        <v>2.1800000000000002</v>
      </c>
      <c r="D35" s="14">
        <v>2.2200000000000002</v>
      </c>
      <c r="E35" s="14">
        <v>2.1800000000000002</v>
      </c>
      <c r="F35" s="14">
        <v>2.2000000000000002</v>
      </c>
      <c r="G35" s="14">
        <v>2.2200000000000002</v>
      </c>
      <c r="H35" s="14">
        <v>2.2200000000000002</v>
      </c>
      <c r="I35" s="54">
        <v>2.19</v>
      </c>
      <c r="J35" s="34">
        <v>1.37</v>
      </c>
      <c r="K35" s="35">
        <v>10</v>
      </c>
      <c r="L35" s="35">
        <v>6500000</v>
      </c>
      <c r="M35" s="35">
        <v>14294200</v>
      </c>
    </row>
    <row r="36" spans="1:13" s="26" customFormat="1" ht="15" customHeight="1" x14ac:dyDescent="0.2">
      <c r="A36" s="6" t="s">
        <v>184</v>
      </c>
      <c r="B36" s="41" t="s">
        <v>185</v>
      </c>
      <c r="C36" s="14">
        <v>0.39</v>
      </c>
      <c r="D36" s="14">
        <v>0.39</v>
      </c>
      <c r="E36" s="14">
        <v>0.39</v>
      </c>
      <c r="F36" s="14">
        <v>0.39</v>
      </c>
      <c r="G36" s="14">
        <v>0.39</v>
      </c>
      <c r="H36" s="14">
        <v>0.39</v>
      </c>
      <c r="I36" s="54">
        <v>0.39</v>
      </c>
      <c r="J36" s="34">
        <v>0</v>
      </c>
      <c r="K36" s="35">
        <v>4</v>
      </c>
      <c r="L36" s="35">
        <v>1850000</v>
      </c>
      <c r="M36" s="35">
        <v>721500</v>
      </c>
    </row>
    <row r="37" spans="1:13" s="16" customFormat="1" ht="15" customHeight="1" x14ac:dyDescent="0.2">
      <c r="A37" s="6" t="s">
        <v>22</v>
      </c>
      <c r="B37" s="80"/>
      <c r="C37" s="81"/>
      <c r="D37" s="81"/>
      <c r="E37" s="81"/>
      <c r="F37" s="81"/>
      <c r="G37" s="81"/>
      <c r="H37" s="81"/>
      <c r="I37" s="81"/>
      <c r="J37" s="82"/>
      <c r="K37" s="35">
        <f>SUM(K32:K36)</f>
        <v>170</v>
      </c>
      <c r="L37" s="35">
        <f>SUM(L32:L36)</f>
        <v>133427547</v>
      </c>
      <c r="M37" s="35">
        <f>SUM(M32:M36)</f>
        <v>186499821.96000001</v>
      </c>
    </row>
    <row r="38" spans="1:13" s="16" customFormat="1" ht="15" customHeight="1" x14ac:dyDescent="0.2">
      <c r="A38" s="83" t="s">
        <v>23</v>
      </c>
      <c r="B38" s="78"/>
      <c r="C38" s="78"/>
      <c r="D38" s="78"/>
      <c r="E38" s="78"/>
      <c r="F38" s="78"/>
      <c r="G38" s="78"/>
      <c r="H38" s="78"/>
      <c r="I38" s="78"/>
      <c r="J38" s="78"/>
      <c r="K38" s="78"/>
      <c r="L38" s="78"/>
      <c r="M38" s="79"/>
    </row>
    <row r="39" spans="1:13" s="16" customFormat="1" ht="15" customHeight="1" x14ac:dyDescent="0.2">
      <c r="A39" s="6" t="s">
        <v>213</v>
      </c>
      <c r="B39" s="41" t="s">
        <v>214</v>
      </c>
      <c r="C39" s="14">
        <v>2.46</v>
      </c>
      <c r="D39" s="14">
        <v>2.4700000000000002</v>
      </c>
      <c r="E39" s="14">
        <v>2.4300000000000002</v>
      </c>
      <c r="F39" s="14">
        <v>2.4500000000000002</v>
      </c>
      <c r="G39" s="14">
        <v>2.4700000000000002</v>
      </c>
      <c r="H39" s="14">
        <v>2.44</v>
      </c>
      <c r="I39" s="54">
        <v>2.4500000000000002</v>
      </c>
      <c r="J39" s="34">
        <v>-0.41</v>
      </c>
      <c r="K39" s="35">
        <v>36</v>
      </c>
      <c r="L39" s="35">
        <v>12128773</v>
      </c>
      <c r="M39" s="35">
        <v>29664156.120000001</v>
      </c>
    </row>
    <row r="40" spans="1:13" s="16" customFormat="1" ht="15" customHeight="1" x14ac:dyDescent="0.2">
      <c r="A40" s="6" t="s">
        <v>85</v>
      </c>
      <c r="B40" s="41" t="s">
        <v>84</v>
      </c>
      <c r="C40" s="14">
        <v>0.36</v>
      </c>
      <c r="D40" s="14">
        <v>0.36</v>
      </c>
      <c r="E40" s="14">
        <v>0.35</v>
      </c>
      <c r="F40" s="14">
        <v>0.36</v>
      </c>
      <c r="G40" s="14">
        <v>0.35</v>
      </c>
      <c r="H40" s="14">
        <v>0.35</v>
      </c>
      <c r="I40" s="54">
        <v>0.35</v>
      </c>
      <c r="J40" s="34">
        <v>0</v>
      </c>
      <c r="K40" s="35">
        <v>16</v>
      </c>
      <c r="L40" s="35">
        <v>65371939</v>
      </c>
      <c r="M40" s="35">
        <v>23518898.039999999</v>
      </c>
    </row>
    <row r="41" spans="1:13" s="16" customFormat="1" ht="15" customHeight="1" x14ac:dyDescent="0.2">
      <c r="A41" s="6" t="s">
        <v>182</v>
      </c>
      <c r="B41" s="41" t="s">
        <v>183</v>
      </c>
      <c r="C41" s="14">
        <v>0.38</v>
      </c>
      <c r="D41" s="14">
        <v>0.38</v>
      </c>
      <c r="E41" s="14">
        <v>0.38</v>
      </c>
      <c r="F41" s="14">
        <v>0.38</v>
      </c>
      <c r="G41" s="14">
        <v>0.39</v>
      </c>
      <c r="H41" s="14">
        <v>0.38</v>
      </c>
      <c r="I41" s="54">
        <v>0.39</v>
      </c>
      <c r="J41" s="34">
        <v>-2.56</v>
      </c>
      <c r="K41" s="35">
        <v>14</v>
      </c>
      <c r="L41" s="35">
        <v>26000000</v>
      </c>
      <c r="M41" s="35">
        <v>9880000</v>
      </c>
    </row>
    <row r="42" spans="1:13" s="16" customFormat="1" ht="15" customHeight="1" x14ac:dyDescent="0.2">
      <c r="A42" s="6" t="s">
        <v>156</v>
      </c>
      <c r="B42" s="41" t="s">
        <v>157</v>
      </c>
      <c r="C42" s="14">
        <v>1.6</v>
      </c>
      <c r="D42" s="14">
        <v>1.6</v>
      </c>
      <c r="E42" s="14">
        <v>1.6</v>
      </c>
      <c r="F42" s="14">
        <v>1.6</v>
      </c>
      <c r="G42" s="14">
        <v>1.61</v>
      </c>
      <c r="H42" s="14">
        <v>1.6</v>
      </c>
      <c r="I42" s="54">
        <v>1.64</v>
      </c>
      <c r="J42" s="34">
        <v>-2.44</v>
      </c>
      <c r="K42" s="35">
        <v>2</v>
      </c>
      <c r="L42" s="35">
        <v>1000000</v>
      </c>
      <c r="M42" s="35">
        <v>1600000</v>
      </c>
    </row>
    <row r="43" spans="1:13" s="16" customFormat="1" ht="15" customHeight="1" x14ac:dyDescent="0.2">
      <c r="A43" s="6" t="s">
        <v>234</v>
      </c>
      <c r="B43" s="41" t="s">
        <v>233</v>
      </c>
      <c r="C43" s="14">
        <v>4.8499999999999996</v>
      </c>
      <c r="D43" s="14">
        <v>4.9000000000000004</v>
      </c>
      <c r="E43" s="14">
        <v>4.8499999999999996</v>
      </c>
      <c r="F43" s="14">
        <v>4.8899999999999997</v>
      </c>
      <c r="G43" s="14">
        <v>4.8499999999999996</v>
      </c>
      <c r="H43" s="14">
        <v>4.9000000000000004</v>
      </c>
      <c r="I43" s="54">
        <v>4.8499999999999996</v>
      </c>
      <c r="J43" s="34">
        <v>1.03</v>
      </c>
      <c r="K43" s="35">
        <v>6</v>
      </c>
      <c r="L43" s="35">
        <v>639716</v>
      </c>
      <c r="M43" s="35">
        <v>3128455.95</v>
      </c>
    </row>
    <row r="44" spans="1:13" s="16" customFormat="1" ht="15" customHeight="1" x14ac:dyDescent="0.2">
      <c r="A44" s="6" t="s">
        <v>191</v>
      </c>
      <c r="B44" s="41" t="s">
        <v>190</v>
      </c>
      <c r="C44" s="14">
        <v>0.61</v>
      </c>
      <c r="D44" s="14">
        <v>0.62</v>
      </c>
      <c r="E44" s="14">
        <v>0.61</v>
      </c>
      <c r="F44" s="14">
        <v>0.62</v>
      </c>
      <c r="G44" s="14">
        <v>0.6</v>
      </c>
      <c r="H44" s="14">
        <v>0.62</v>
      </c>
      <c r="I44" s="54">
        <v>0.6</v>
      </c>
      <c r="J44" s="34">
        <v>3.33</v>
      </c>
      <c r="K44" s="35">
        <v>22</v>
      </c>
      <c r="L44" s="35">
        <v>25150000</v>
      </c>
      <c r="M44" s="35">
        <v>15533000</v>
      </c>
    </row>
    <row r="45" spans="1:13" s="16" customFormat="1" ht="15" customHeight="1" x14ac:dyDescent="0.2">
      <c r="A45" s="6" t="s">
        <v>137</v>
      </c>
      <c r="B45" s="41" t="s">
        <v>138</v>
      </c>
      <c r="C45" s="14">
        <v>3.3</v>
      </c>
      <c r="D45" s="14">
        <v>3.3</v>
      </c>
      <c r="E45" s="14">
        <v>3.2</v>
      </c>
      <c r="F45" s="14">
        <v>3.23</v>
      </c>
      <c r="G45" s="14">
        <v>3.17</v>
      </c>
      <c r="H45" s="14">
        <v>3.2</v>
      </c>
      <c r="I45" s="54">
        <v>3.2</v>
      </c>
      <c r="J45" s="34">
        <v>0</v>
      </c>
      <c r="K45" s="35">
        <v>3</v>
      </c>
      <c r="L45" s="35">
        <v>175000</v>
      </c>
      <c r="M45" s="35">
        <v>565000</v>
      </c>
    </row>
    <row r="46" spans="1:13" s="16" customFormat="1" ht="15" customHeight="1" x14ac:dyDescent="0.2">
      <c r="A46" s="6" t="s">
        <v>161</v>
      </c>
      <c r="B46" s="57" t="s">
        <v>162</v>
      </c>
      <c r="C46" s="14">
        <v>0.56999999999999995</v>
      </c>
      <c r="D46" s="14">
        <v>0.59</v>
      </c>
      <c r="E46" s="14">
        <v>0.56999999999999995</v>
      </c>
      <c r="F46" s="14">
        <v>0.57999999999999996</v>
      </c>
      <c r="G46" s="14">
        <v>0.56000000000000005</v>
      </c>
      <c r="H46" s="14">
        <v>0.57999999999999996</v>
      </c>
      <c r="I46" s="54">
        <v>0.56000000000000005</v>
      </c>
      <c r="J46" s="34">
        <v>3.57</v>
      </c>
      <c r="K46" s="35">
        <v>12</v>
      </c>
      <c r="L46" s="35">
        <v>22375000</v>
      </c>
      <c r="M46" s="35">
        <v>12923500</v>
      </c>
    </row>
    <row r="47" spans="1:13" s="16" customFormat="1" ht="15" customHeight="1" x14ac:dyDescent="0.2">
      <c r="A47" s="6" t="s">
        <v>205</v>
      </c>
      <c r="B47" s="57" t="s">
        <v>206</v>
      </c>
      <c r="C47" s="14">
        <v>10.59</v>
      </c>
      <c r="D47" s="14">
        <v>11</v>
      </c>
      <c r="E47" s="14">
        <v>10.58</v>
      </c>
      <c r="F47" s="14">
        <v>10.74</v>
      </c>
      <c r="G47" s="14">
        <v>10.18</v>
      </c>
      <c r="H47" s="14">
        <v>10.95</v>
      </c>
      <c r="I47" s="54">
        <v>10.19</v>
      </c>
      <c r="J47" s="34">
        <v>7.46</v>
      </c>
      <c r="K47" s="35">
        <v>11</v>
      </c>
      <c r="L47" s="35">
        <v>320500</v>
      </c>
      <c r="M47" s="35">
        <v>3443425</v>
      </c>
    </row>
    <row r="48" spans="1:13" s="16" customFormat="1" ht="15" customHeight="1" x14ac:dyDescent="0.2">
      <c r="A48" s="6" t="s">
        <v>24</v>
      </c>
      <c r="B48" s="80"/>
      <c r="C48" s="81"/>
      <c r="D48" s="81"/>
      <c r="E48" s="81"/>
      <c r="F48" s="81"/>
      <c r="G48" s="81"/>
      <c r="H48" s="81"/>
      <c r="I48" s="81"/>
      <c r="J48" s="82"/>
      <c r="K48" s="37">
        <f>SUM(K39:K47)</f>
        <v>122</v>
      </c>
      <c r="L48" s="35">
        <f>SUM(L39:L47)</f>
        <v>153160928</v>
      </c>
      <c r="M48" s="35">
        <f>SUM(M39:M47)</f>
        <v>100256435.11</v>
      </c>
    </row>
    <row r="49" spans="1:13" s="16" customFormat="1" ht="16.5" customHeight="1" x14ac:dyDescent="0.2">
      <c r="A49" s="83" t="s">
        <v>25</v>
      </c>
      <c r="B49" s="78"/>
      <c r="C49" s="78"/>
      <c r="D49" s="78"/>
      <c r="E49" s="78"/>
      <c r="F49" s="78"/>
      <c r="G49" s="78"/>
      <c r="H49" s="78"/>
      <c r="I49" s="78"/>
      <c r="J49" s="78"/>
      <c r="K49" s="78"/>
      <c r="L49" s="78"/>
      <c r="M49" s="79"/>
    </row>
    <row r="50" spans="1:13" s="16" customFormat="1" ht="16.5" customHeight="1" x14ac:dyDescent="0.2">
      <c r="A50" s="6" t="s">
        <v>51</v>
      </c>
      <c r="B50" s="41" t="s">
        <v>52</v>
      </c>
      <c r="C50" s="14">
        <v>10.050000000000001</v>
      </c>
      <c r="D50" s="14">
        <v>10.1</v>
      </c>
      <c r="E50" s="14">
        <v>10.050000000000001</v>
      </c>
      <c r="F50" s="14">
        <v>10.09</v>
      </c>
      <c r="G50" s="14">
        <v>10.01</v>
      </c>
      <c r="H50" s="14">
        <v>10.1</v>
      </c>
      <c r="I50" s="54">
        <v>10.050000000000001</v>
      </c>
      <c r="J50" s="34">
        <v>0.5</v>
      </c>
      <c r="K50" s="35">
        <v>6</v>
      </c>
      <c r="L50" s="35">
        <v>505000</v>
      </c>
      <c r="M50" s="35">
        <v>5095250</v>
      </c>
    </row>
    <row r="51" spans="1:13" s="16" customFormat="1" ht="16.5" customHeight="1" x14ac:dyDescent="0.2">
      <c r="A51" s="6" t="s">
        <v>186</v>
      </c>
      <c r="B51" s="41" t="s">
        <v>187</v>
      </c>
      <c r="C51" s="14">
        <v>36</v>
      </c>
      <c r="D51" s="14">
        <v>36</v>
      </c>
      <c r="E51" s="14">
        <v>36</v>
      </c>
      <c r="F51" s="14">
        <v>36</v>
      </c>
      <c r="G51" s="14">
        <v>36</v>
      </c>
      <c r="H51" s="14">
        <v>36</v>
      </c>
      <c r="I51" s="54">
        <v>36</v>
      </c>
      <c r="J51" s="34">
        <v>0</v>
      </c>
      <c r="K51" s="35">
        <v>5</v>
      </c>
      <c r="L51" s="35">
        <v>125000</v>
      </c>
      <c r="M51" s="35">
        <v>4500000</v>
      </c>
    </row>
    <row r="52" spans="1:13" s="16" customFormat="1" ht="15" customHeight="1" x14ac:dyDescent="0.2">
      <c r="A52" s="6" t="s">
        <v>165</v>
      </c>
      <c r="B52" s="41" t="s">
        <v>166</v>
      </c>
      <c r="C52" s="14">
        <v>15</v>
      </c>
      <c r="D52" s="14">
        <v>15</v>
      </c>
      <c r="E52" s="14">
        <v>15</v>
      </c>
      <c r="F52" s="14">
        <v>15</v>
      </c>
      <c r="G52" s="14">
        <v>15</v>
      </c>
      <c r="H52" s="14">
        <v>15</v>
      </c>
      <c r="I52" s="54">
        <v>14.99</v>
      </c>
      <c r="J52" s="34">
        <v>7.0000000000000007E-2</v>
      </c>
      <c r="K52" s="35">
        <v>17</v>
      </c>
      <c r="L52" s="35">
        <v>1596000</v>
      </c>
      <c r="M52" s="35">
        <v>23940000</v>
      </c>
    </row>
    <row r="53" spans="1:13" s="16" customFormat="1" ht="15" customHeight="1" x14ac:dyDescent="0.2">
      <c r="A53" s="6" t="s">
        <v>242</v>
      </c>
      <c r="B53" s="41" t="s">
        <v>243</v>
      </c>
      <c r="C53" s="14">
        <v>19.5</v>
      </c>
      <c r="D53" s="14">
        <v>20</v>
      </c>
      <c r="E53" s="14">
        <v>19.5</v>
      </c>
      <c r="F53" s="14">
        <v>19.739999999999998</v>
      </c>
      <c r="G53" s="14">
        <v>19.11</v>
      </c>
      <c r="H53" s="14">
        <v>20</v>
      </c>
      <c r="I53" s="54">
        <v>19.100000000000001</v>
      </c>
      <c r="J53" s="34">
        <v>4.71</v>
      </c>
      <c r="K53" s="35">
        <v>9</v>
      </c>
      <c r="L53" s="35">
        <v>607515</v>
      </c>
      <c r="M53" s="35">
        <v>11990300</v>
      </c>
    </row>
    <row r="54" spans="1:13" s="16" customFormat="1" ht="15" customHeight="1" x14ac:dyDescent="0.2">
      <c r="A54" s="6" t="s">
        <v>102</v>
      </c>
      <c r="B54" s="41" t="s">
        <v>100</v>
      </c>
      <c r="C54" s="14">
        <v>9.0500000000000007</v>
      </c>
      <c r="D54" s="14">
        <v>9.0500000000000007</v>
      </c>
      <c r="E54" s="14">
        <v>9</v>
      </c>
      <c r="F54" s="14">
        <v>9.02</v>
      </c>
      <c r="G54" s="14">
        <v>9</v>
      </c>
      <c r="H54" s="14">
        <v>9</v>
      </c>
      <c r="I54" s="54">
        <v>9.01</v>
      </c>
      <c r="J54" s="34">
        <v>-0.11</v>
      </c>
      <c r="K54" s="35">
        <v>8</v>
      </c>
      <c r="L54" s="35">
        <v>650000</v>
      </c>
      <c r="M54" s="35">
        <v>5865000</v>
      </c>
    </row>
    <row r="55" spans="1:13" s="16" customFormat="1" ht="15" customHeight="1" x14ac:dyDescent="0.2">
      <c r="A55" s="6" t="s">
        <v>216</v>
      </c>
      <c r="B55" s="41" t="s">
        <v>215</v>
      </c>
      <c r="C55" s="14">
        <v>16.5</v>
      </c>
      <c r="D55" s="14">
        <v>16.75</v>
      </c>
      <c r="E55" s="14">
        <v>16.5</v>
      </c>
      <c r="F55" s="14">
        <v>16.510000000000002</v>
      </c>
      <c r="G55" s="14">
        <v>16.21</v>
      </c>
      <c r="H55" s="14">
        <v>16.5</v>
      </c>
      <c r="I55" s="54">
        <v>16.149999999999999</v>
      </c>
      <c r="J55" s="34">
        <v>2.17</v>
      </c>
      <c r="K55" s="35">
        <v>7</v>
      </c>
      <c r="L55" s="35">
        <v>3725000</v>
      </c>
      <c r="M55" s="35">
        <v>61492500</v>
      </c>
    </row>
    <row r="56" spans="1:13" s="16" customFormat="1" ht="15" customHeight="1" x14ac:dyDescent="0.2">
      <c r="A56" s="6" t="s">
        <v>103</v>
      </c>
      <c r="B56" s="41" t="s">
        <v>101</v>
      </c>
      <c r="C56" s="14">
        <v>6.15</v>
      </c>
      <c r="D56" s="14">
        <v>6.15</v>
      </c>
      <c r="E56" s="14">
        <v>6.05</v>
      </c>
      <c r="F56" s="14">
        <v>6.12</v>
      </c>
      <c r="G56" s="14">
        <v>6.12</v>
      </c>
      <c r="H56" s="14">
        <v>6.05</v>
      </c>
      <c r="I56" s="54">
        <v>6.3</v>
      </c>
      <c r="J56" s="34">
        <v>-3.97</v>
      </c>
      <c r="K56" s="35">
        <v>6</v>
      </c>
      <c r="L56" s="35">
        <v>680000</v>
      </c>
      <c r="M56" s="35">
        <v>4161000</v>
      </c>
    </row>
    <row r="57" spans="1:13" s="16" customFormat="1" ht="15" customHeight="1" x14ac:dyDescent="0.2">
      <c r="A57" s="6" t="s">
        <v>151</v>
      </c>
      <c r="B57" s="80"/>
      <c r="C57" s="81"/>
      <c r="D57" s="81"/>
      <c r="E57" s="81"/>
      <c r="F57" s="81"/>
      <c r="G57" s="81"/>
      <c r="H57" s="81"/>
      <c r="I57" s="81"/>
      <c r="J57" s="82"/>
      <c r="K57" s="35">
        <f>SUM(K50:K56)</f>
        <v>58</v>
      </c>
      <c r="L57" s="35">
        <f>SUM(L50:L56)</f>
        <v>7888515</v>
      </c>
      <c r="M57" s="35">
        <f>SUM(M50:M56)</f>
        <v>117044050</v>
      </c>
    </row>
    <row r="58" spans="1:13" s="16" customFormat="1" ht="15" customHeight="1" x14ac:dyDescent="0.2">
      <c r="A58" s="87" t="s">
        <v>36</v>
      </c>
      <c r="B58" s="88"/>
      <c r="C58" s="88"/>
      <c r="D58" s="88"/>
      <c r="E58" s="88"/>
      <c r="F58" s="88"/>
      <c r="G58" s="88"/>
      <c r="H58" s="88"/>
      <c r="I58" s="88"/>
      <c r="J58" s="88"/>
      <c r="K58" s="88"/>
      <c r="L58" s="88"/>
      <c r="M58" s="89"/>
    </row>
    <row r="59" spans="1:13" s="16" customFormat="1" ht="15" customHeight="1" x14ac:dyDescent="0.2">
      <c r="A59" s="6" t="s">
        <v>194</v>
      </c>
      <c r="B59" s="41" t="s">
        <v>195</v>
      </c>
      <c r="C59" s="14">
        <v>2.9</v>
      </c>
      <c r="D59" s="14">
        <v>2.95</v>
      </c>
      <c r="E59" s="14">
        <v>2.9</v>
      </c>
      <c r="F59" s="14">
        <v>2.92</v>
      </c>
      <c r="G59" s="14">
        <v>2.9</v>
      </c>
      <c r="H59" s="14">
        <v>2.92</v>
      </c>
      <c r="I59" s="54">
        <v>2.9</v>
      </c>
      <c r="J59" s="34">
        <v>0.69</v>
      </c>
      <c r="K59" s="35">
        <v>12</v>
      </c>
      <c r="L59" s="35">
        <v>2201532</v>
      </c>
      <c r="M59" s="35">
        <v>6437942.7999999998</v>
      </c>
    </row>
    <row r="60" spans="1:13" s="16" customFormat="1" ht="15" customHeight="1" x14ac:dyDescent="0.2">
      <c r="A60" s="6" t="s">
        <v>107</v>
      </c>
      <c r="B60" s="41" t="s">
        <v>108</v>
      </c>
      <c r="C60" s="14">
        <v>7.65</v>
      </c>
      <c r="D60" s="14">
        <v>7.65</v>
      </c>
      <c r="E60" s="14">
        <v>7.65</v>
      </c>
      <c r="F60" s="14">
        <v>7.65</v>
      </c>
      <c r="G60" s="14">
        <v>7.75</v>
      </c>
      <c r="H60" s="14">
        <v>7.65</v>
      </c>
      <c r="I60" s="54">
        <v>7.75</v>
      </c>
      <c r="J60" s="34">
        <v>-1.29</v>
      </c>
      <c r="K60" s="35">
        <v>3</v>
      </c>
      <c r="L60" s="35">
        <v>433524</v>
      </c>
      <c r="M60" s="35">
        <v>3316458.6</v>
      </c>
    </row>
    <row r="61" spans="1:13" s="16" customFormat="1" ht="15" customHeight="1" x14ac:dyDescent="0.2">
      <c r="A61" s="6" t="s">
        <v>188</v>
      </c>
      <c r="B61" s="41" t="s">
        <v>189</v>
      </c>
      <c r="C61" s="14">
        <v>5.35</v>
      </c>
      <c r="D61" s="14">
        <v>5.44</v>
      </c>
      <c r="E61" s="14">
        <v>5.35</v>
      </c>
      <c r="F61" s="14">
        <v>5.4</v>
      </c>
      <c r="G61" s="14">
        <v>5.36</v>
      </c>
      <c r="H61" s="14">
        <v>5.44</v>
      </c>
      <c r="I61" s="54">
        <v>5.36</v>
      </c>
      <c r="J61" s="34">
        <v>1.49</v>
      </c>
      <c r="K61" s="35">
        <v>21</v>
      </c>
      <c r="L61" s="35">
        <v>3567768</v>
      </c>
      <c r="M61" s="35">
        <v>19272843.870000001</v>
      </c>
    </row>
    <row r="62" spans="1:13" s="16" customFormat="1" ht="15" customHeight="1" x14ac:dyDescent="0.2">
      <c r="A62" s="6" t="s">
        <v>180</v>
      </c>
      <c r="B62" s="41" t="s">
        <v>181</v>
      </c>
      <c r="C62" s="14">
        <v>0.51</v>
      </c>
      <c r="D62" s="14">
        <v>0.51</v>
      </c>
      <c r="E62" s="14">
        <v>0.49</v>
      </c>
      <c r="F62" s="14">
        <v>0.5</v>
      </c>
      <c r="G62" s="14">
        <v>0.52</v>
      </c>
      <c r="H62" s="14">
        <v>0.49</v>
      </c>
      <c r="I62" s="54">
        <v>0.52</v>
      </c>
      <c r="J62" s="34">
        <v>-5.77</v>
      </c>
      <c r="K62" s="35">
        <v>9</v>
      </c>
      <c r="L62" s="35">
        <v>6000000</v>
      </c>
      <c r="M62" s="35">
        <v>2992500</v>
      </c>
    </row>
    <row r="63" spans="1:13" s="16" customFormat="1" ht="15" customHeight="1" x14ac:dyDescent="0.2">
      <c r="A63" s="6" t="s">
        <v>179</v>
      </c>
      <c r="B63" s="80"/>
      <c r="C63" s="81"/>
      <c r="D63" s="81"/>
      <c r="E63" s="81"/>
      <c r="F63" s="81"/>
      <c r="G63" s="81"/>
      <c r="H63" s="81"/>
      <c r="I63" s="81"/>
      <c r="J63" s="82"/>
      <c r="K63" s="35">
        <f>SUM(K59:K62)</f>
        <v>45</v>
      </c>
      <c r="L63" s="35">
        <f>SUM(L59:L62)</f>
        <v>12202824</v>
      </c>
      <c r="M63" s="14">
        <f>SUM(M59:M62)</f>
        <v>32019745.270000003</v>
      </c>
    </row>
    <row r="64" spans="1:13" s="16" customFormat="1" ht="15" customHeight="1" x14ac:dyDescent="0.2">
      <c r="A64" s="6" t="s">
        <v>158</v>
      </c>
      <c r="B64" s="80"/>
      <c r="C64" s="81"/>
      <c r="D64" s="81"/>
      <c r="E64" s="81"/>
      <c r="F64" s="81"/>
      <c r="G64" s="81"/>
      <c r="H64" s="81"/>
      <c r="I64" s="81"/>
      <c r="J64" s="82"/>
      <c r="K64" s="35">
        <f>K63+K57+K48+K37+K30+K26</f>
        <v>595</v>
      </c>
      <c r="L64" s="35">
        <f t="shared" ref="L64:M64" si="0">L63+L57+L48+L37+L30+L26</f>
        <v>755001550</v>
      </c>
      <c r="M64" s="14">
        <f t="shared" si="0"/>
        <v>801106058.9000001</v>
      </c>
    </row>
    <row r="65" spans="1:13" s="16" customFormat="1" ht="20.100000000000001" customHeight="1" x14ac:dyDescent="0.25">
      <c r="A65" s="84" t="s">
        <v>257</v>
      </c>
      <c r="B65" s="84"/>
      <c r="C65" s="84"/>
      <c r="D65" s="84"/>
      <c r="E65" s="84"/>
      <c r="F65" s="84"/>
      <c r="G65" s="84"/>
      <c r="H65" s="84"/>
      <c r="I65" s="84"/>
      <c r="J65" s="84"/>
      <c r="K65" s="84"/>
      <c r="L65" s="84"/>
      <c r="M65" s="84"/>
    </row>
    <row r="66" spans="1:13" s="16" customFormat="1" ht="42" customHeight="1" x14ac:dyDescent="0.2">
      <c r="A66" s="8" t="s">
        <v>26</v>
      </c>
      <c r="B66" s="9" t="s">
        <v>10</v>
      </c>
      <c r="C66" s="9" t="s">
        <v>11</v>
      </c>
      <c r="D66" s="9" t="s">
        <v>12</v>
      </c>
      <c r="E66" s="9" t="s">
        <v>13</v>
      </c>
      <c r="F66" s="9" t="s">
        <v>14</v>
      </c>
      <c r="G66" s="9" t="s">
        <v>15</v>
      </c>
      <c r="H66" s="9" t="s">
        <v>16</v>
      </c>
      <c r="I66" s="9" t="s">
        <v>17</v>
      </c>
      <c r="J66" s="28" t="s">
        <v>18</v>
      </c>
      <c r="K66" s="9" t="s">
        <v>33</v>
      </c>
      <c r="L66" s="9" t="s">
        <v>3</v>
      </c>
      <c r="M66" s="9" t="s">
        <v>19</v>
      </c>
    </row>
    <row r="67" spans="1:13" s="16" customFormat="1" ht="15" customHeight="1" x14ac:dyDescent="0.2">
      <c r="A67" s="83" t="s">
        <v>25</v>
      </c>
      <c r="B67" s="78"/>
      <c r="C67" s="78"/>
      <c r="D67" s="78"/>
      <c r="E67" s="78"/>
      <c r="F67" s="78"/>
      <c r="G67" s="78"/>
      <c r="H67" s="78"/>
      <c r="I67" s="78"/>
      <c r="J67" s="78"/>
      <c r="K67" s="78"/>
      <c r="L67" s="78"/>
      <c r="M67" s="79"/>
    </row>
    <row r="68" spans="1:13" s="16" customFormat="1" ht="15" customHeight="1" x14ac:dyDescent="0.2">
      <c r="A68" s="6" t="s">
        <v>104</v>
      </c>
      <c r="B68" s="41" t="s">
        <v>99</v>
      </c>
      <c r="C68" s="14">
        <v>6.5</v>
      </c>
      <c r="D68" s="14">
        <v>6.7</v>
      </c>
      <c r="E68" s="14">
        <v>6.5</v>
      </c>
      <c r="F68" s="14">
        <v>6.66</v>
      </c>
      <c r="G68" s="14">
        <v>6.5</v>
      </c>
      <c r="H68" s="14">
        <v>6.6</v>
      </c>
      <c r="I68" s="54">
        <v>6.5</v>
      </c>
      <c r="J68" s="34">
        <v>1.54</v>
      </c>
      <c r="K68" s="35">
        <v>14</v>
      </c>
      <c r="L68" s="35">
        <v>459388</v>
      </c>
      <c r="M68" s="35">
        <v>3061710.72</v>
      </c>
    </row>
    <row r="69" spans="1:13" s="16" customFormat="1" ht="15" customHeight="1" x14ac:dyDescent="0.2">
      <c r="A69" s="6" t="s">
        <v>151</v>
      </c>
      <c r="B69" s="80"/>
      <c r="C69" s="81"/>
      <c r="D69" s="81"/>
      <c r="E69" s="81"/>
      <c r="F69" s="81"/>
      <c r="G69" s="81"/>
      <c r="H69" s="81"/>
      <c r="I69" s="81"/>
      <c r="J69" s="82"/>
      <c r="K69" s="35">
        <v>14</v>
      </c>
      <c r="L69" s="35">
        <v>459388</v>
      </c>
      <c r="M69" s="35">
        <v>3061710.72</v>
      </c>
    </row>
    <row r="70" spans="1:13" s="16" customFormat="1" ht="15" customHeight="1" x14ac:dyDescent="0.2">
      <c r="A70" s="6" t="s">
        <v>256</v>
      </c>
      <c r="B70" s="80"/>
      <c r="C70" s="81"/>
      <c r="D70" s="81"/>
      <c r="E70" s="81"/>
      <c r="F70" s="81"/>
      <c r="G70" s="81"/>
      <c r="H70" s="81"/>
      <c r="I70" s="81"/>
      <c r="J70" s="82"/>
      <c r="K70" s="35">
        <f>K69+K64</f>
        <v>609</v>
      </c>
      <c r="L70" s="35">
        <f t="shared" ref="L70:M70" si="1">L69+L64</f>
        <v>755460938</v>
      </c>
      <c r="M70" s="35">
        <f t="shared" si="1"/>
        <v>804167769.62000012</v>
      </c>
    </row>
    <row r="71" spans="1:13" s="16" customFormat="1" ht="15" customHeight="1" x14ac:dyDescent="0.2">
      <c r="A71" s="32" t="s">
        <v>255</v>
      </c>
      <c r="B71" s="43"/>
      <c r="C71" s="32"/>
      <c r="D71" s="32"/>
      <c r="E71" s="78"/>
      <c r="F71" s="78"/>
      <c r="G71" s="78"/>
      <c r="H71" s="78"/>
      <c r="I71" s="78"/>
      <c r="J71" s="78"/>
      <c r="K71" s="78"/>
      <c r="L71" s="78"/>
      <c r="M71" s="79"/>
    </row>
    <row r="72" spans="1:13" ht="19.5" customHeight="1" x14ac:dyDescent="0.2"/>
    <row r="73" spans="1:13" ht="27" customHeight="1" x14ac:dyDescent="0.2">
      <c r="A73" s="77" t="s">
        <v>199</v>
      </c>
      <c r="B73" s="77"/>
      <c r="C73" s="77"/>
      <c r="D73" s="77"/>
      <c r="E73" s="77"/>
      <c r="F73" s="44"/>
      <c r="G73" s="44"/>
      <c r="H73" s="77" t="s">
        <v>200</v>
      </c>
      <c r="I73" s="77"/>
      <c r="J73" s="77"/>
      <c r="K73" s="77"/>
      <c r="L73" s="77"/>
      <c r="M73" s="77"/>
    </row>
    <row r="74" spans="1:13" ht="45.75" customHeight="1" x14ac:dyDescent="0.2">
      <c r="A74" s="46" t="s">
        <v>26</v>
      </c>
      <c r="B74" s="1" t="s">
        <v>16</v>
      </c>
      <c r="C74" s="1" t="s">
        <v>201</v>
      </c>
      <c r="D74" s="75" t="s">
        <v>3</v>
      </c>
      <c r="E74" s="76"/>
      <c r="F74" s="47"/>
      <c r="G74" s="47"/>
      <c r="H74" s="72" t="s">
        <v>26</v>
      </c>
      <c r="I74" s="73"/>
      <c r="J74" s="74"/>
      <c r="K74" s="48" t="s">
        <v>16</v>
      </c>
      <c r="L74" s="48" t="s">
        <v>202</v>
      </c>
      <c r="M74" s="48" t="s">
        <v>3</v>
      </c>
    </row>
    <row r="75" spans="1:13" ht="18" customHeight="1" x14ac:dyDescent="0.2">
      <c r="A75" s="6" t="s">
        <v>227</v>
      </c>
      <c r="B75" s="14">
        <v>0.39</v>
      </c>
      <c r="C75" s="59">
        <v>8.33</v>
      </c>
      <c r="D75" s="70">
        <v>50000</v>
      </c>
      <c r="E75" s="71">
        <v>50000</v>
      </c>
      <c r="F75" s="45"/>
      <c r="G75" s="45"/>
      <c r="H75" s="67" t="s">
        <v>180</v>
      </c>
      <c r="I75" s="68" t="s">
        <v>180</v>
      </c>
      <c r="J75" s="69" t="s">
        <v>180</v>
      </c>
      <c r="K75" s="14">
        <v>0.49</v>
      </c>
      <c r="L75" s="58">
        <v>-5.77</v>
      </c>
      <c r="M75" s="35">
        <v>6000000</v>
      </c>
    </row>
    <row r="76" spans="1:13" ht="18" customHeight="1" x14ac:dyDescent="0.2">
      <c r="A76" s="6" t="s">
        <v>205</v>
      </c>
      <c r="B76" s="14">
        <v>10.95</v>
      </c>
      <c r="C76" s="59">
        <v>7.46</v>
      </c>
      <c r="D76" s="70">
        <v>320500</v>
      </c>
      <c r="E76" s="71">
        <v>320500</v>
      </c>
      <c r="F76" s="45"/>
      <c r="G76" s="45"/>
      <c r="H76" s="67" t="s">
        <v>253</v>
      </c>
      <c r="I76" s="68" t="s">
        <v>253</v>
      </c>
      <c r="J76" s="69" t="s">
        <v>253</v>
      </c>
      <c r="K76" s="14">
        <v>12.75</v>
      </c>
      <c r="L76" s="58">
        <v>-4.8499999999999996</v>
      </c>
      <c r="M76" s="35">
        <v>1041880</v>
      </c>
    </row>
    <row r="77" spans="1:13" ht="18" customHeight="1" x14ac:dyDescent="0.2">
      <c r="A77" s="6" t="s">
        <v>235</v>
      </c>
      <c r="B77" s="14">
        <v>1.23</v>
      </c>
      <c r="C77" s="59">
        <v>6.03</v>
      </c>
      <c r="D77" s="70">
        <v>123465667</v>
      </c>
      <c r="E77" s="71">
        <v>123465667</v>
      </c>
      <c r="F77" s="45"/>
      <c r="G77" s="45"/>
      <c r="H77" s="67" t="s">
        <v>103</v>
      </c>
      <c r="I77" s="68" t="s">
        <v>103</v>
      </c>
      <c r="J77" s="69" t="s">
        <v>103</v>
      </c>
      <c r="K77" s="14">
        <v>6.05</v>
      </c>
      <c r="L77" s="58">
        <v>-3.97</v>
      </c>
      <c r="M77" s="35">
        <v>680000</v>
      </c>
    </row>
    <row r="78" spans="1:13" ht="18" customHeight="1" x14ac:dyDescent="0.2">
      <c r="A78" s="6" t="s">
        <v>242</v>
      </c>
      <c r="B78" s="14">
        <v>20</v>
      </c>
      <c r="C78" s="59">
        <v>4.71</v>
      </c>
      <c r="D78" s="70">
        <v>607515</v>
      </c>
      <c r="E78" s="71">
        <v>607515</v>
      </c>
      <c r="F78" s="45"/>
      <c r="G78" s="45"/>
      <c r="H78" s="67" t="s">
        <v>149</v>
      </c>
      <c r="I78" s="68" t="s">
        <v>149</v>
      </c>
      <c r="J78" s="69" t="s">
        <v>149</v>
      </c>
      <c r="K78" s="14">
        <v>0.31</v>
      </c>
      <c r="L78" s="58">
        <v>-3.12</v>
      </c>
      <c r="M78" s="35">
        <v>56700000</v>
      </c>
    </row>
    <row r="79" spans="1:13" ht="18" customHeight="1" x14ac:dyDescent="0.2">
      <c r="A79" s="6" t="s">
        <v>118</v>
      </c>
      <c r="B79" s="14">
        <v>0.5</v>
      </c>
      <c r="C79" s="59">
        <v>4.17</v>
      </c>
      <c r="D79" s="70">
        <v>1550000</v>
      </c>
      <c r="E79" s="71">
        <v>1550000</v>
      </c>
      <c r="F79" s="45"/>
      <c r="G79" s="45"/>
      <c r="H79" s="67" t="s">
        <v>182</v>
      </c>
      <c r="I79" s="68" t="s">
        <v>182</v>
      </c>
      <c r="J79" s="69" t="s">
        <v>182</v>
      </c>
      <c r="K79" s="14">
        <v>0.38</v>
      </c>
      <c r="L79" s="58">
        <v>-2.56</v>
      </c>
      <c r="M79" s="35">
        <v>26000000</v>
      </c>
    </row>
    <row r="80" spans="1:13" ht="41.25" customHeight="1" x14ac:dyDescent="0.2">
      <c r="A80" s="77" t="s">
        <v>3</v>
      </c>
      <c r="B80" s="77"/>
      <c r="C80" s="77"/>
      <c r="D80" s="77"/>
      <c r="E80" s="45"/>
      <c r="F80" s="45"/>
      <c r="G80" s="45"/>
      <c r="H80" s="77" t="s">
        <v>203</v>
      </c>
      <c r="I80" s="77"/>
      <c r="J80" s="77"/>
      <c r="K80" s="77"/>
      <c r="L80" s="77"/>
      <c r="M80" s="77"/>
    </row>
    <row r="81" spans="1:13" ht="41.25" customHeight="1" x14ac:dyDescent="0.2">
      <c r="A81" s="46" t="s">
        <v>26</v>
      </c>
      <c r="B81" s="1" t="s">
        <v>16</v>
      </c>
      <c r="C81" s="1" t="s">
        <v>201</v>
      </c>
      <c r="D81" s="75" t="s">
        <v>3</v>
      </c>
      <c r="E81" s="76"/>
      <c r="F81" s="45"/>
      <c r="G81" s="45"/>
      <c r="H81" s="72" t="s">
        <v>26</v>
      </c>
      <c r="I81" s="73"/>
      <c r="J81" s="74"/>
      <c r="K81" s="48" t="s">
        <v>16</v>
      </c>
      <c r="L81" s="48" t="s">
        <v>202</v>
      </c>
      <c r="M81" s="48" t="s">
        <v>19</v>
      </c>
    </row>
    <row r="82" spans="1:13" ht="18" customHeight="1" x14ac:dyDescent="0.2">
      <c r="A82" s="6" t="s">
        <v>235</v>
      </c>
      <c r="B82" s="14">
        <v>1.23</v>
      </c>
      <c r="C82" s="34">
        <v>6.03</v>
      </c>
      <c r="D82" s="70">
        <v>123465667</v>
      </c>
      <c r="E82" s="71">
        <v>123465667</v>
      </c>
      <c r="F82" s="45"/>
      <c r="G82" s="45"/>
      <c r="H82" s="67" t="s">
        <v>235</v>
      </c>
      <c r="I82" s="68" t="s">
        <v>235</v>
      </c>
      <c r="J82" s="69" t="s">
        <v>235</v>
      </c>
      <c r="K82" s="14">
        <v>1.23</v>
      </c>
      <c r="L82" s="34">
        <v>6.03</v>
      </c>
      <c r="M82" s="35">
        <v>155096627.16</v>
      </c>
    </row>
    <row r="83" spans="1:13" ht="18" customHeight="1" x14ac:dyDescent="0.2">
      <c r="A83" s="6" t="s">
        <v>209</v>
      </c>
      <c r="B83" s="14">
        <v>0.45</v>
      </c>
      <c r="C83" s="34">
        <v>2.27</v>
      </c>
      <c r="D83" s="70">
        <v>95620408</v>
      </c>
      <c r="E83" s="71">
        <v>95620408</v>
      </c>
      <c r="F83" s="45"/>
      <c r="G83" s="45"/>
      <c r="H83" s="67" t="s">
        <v>167</v>
      </c>
      <c r="I83" s="68" t="s">
        <v>167</v>
      </c>
      <c r="J83" s="69" t="s">
        <v>167</v>
      </c>
      <c r="K83" s="14">
        <v>5.8</v>
      </c>
      <c r="L83" s="34">
        <v>0</v>
      </c>
      <c r="M83" s="35">
        <v>148828000</v>
      </c>
    </row>
    <row r="84" spans="1:13" ht="18" customHeight="1" x14ac:dyDescent="0.2">
      <c r="A84" s="6" t="s">
        <v>114</v>
      </c>
      <c r="B84" s="14">
        <v>0.39</v>
      </c>
      <c r="C84" s="34">
        <v>0</v>
      </c>
      <c r="D84" s="70">
        <v>86250000</v>
      </c>
      <c r="E84" s="71">
        <v>86250000</v>
      </c>
      <c r="F84" s="45"/>
      <c r="G84" s="45"/>
      <c r="H84" s="67" t="s">
        <v>216</v>
      </c>
      <c r="I84" s="68" t="s">
        <v>216</v>
      </c>
      <c r="J84" s="69" t="s">
        <v>216</v>
      </c>
      <c r="K84" s="14">
        <v>16.5</v>
      </c>
      <c r="L84" s="34">
        <v>2.17</v>
      </c>
      <c r="M84" s="35">
        <v>61492500</v>
      </c>
    </row>
    <row r="85" spans="1:13" ht="18" customHeight="1" x14ac:dyDescent="0.2">
      <c r="A85" s="6" t="s">
        <v>85</v>
      </c>
      <c r="B85" s="14">
        <v>0.35</v>
      </c>
      <c r="C85" s="34">
        <v>0</v>
      </c>
      <c r="D85" s="70">
        <v>65371939</v>
      </c>
      <c r="E85" s="71">
        <v>65371939</v>
      </c>
      <c r="F85" s="45"/>
      <c r="G85" s="45"/>
      <c r="H85" s="67" t="s">
        <v>152</v>
      </c>
      <c r="I85" s="68" t="s">
        <v>152</v>
      </c>
      <c r="J85" s="69" t="s">
        <v>152</v>
      </c>
      <c r="K85" s="14">
        <v>0.77</v>
      </c>
      <c r="L85" s="34">
        <v>-1.28</v>
      </c>
      <c r="M85" s="35">
        <v>42935093.039999999</v>
      </c>
    </row>
    <row r="86" spans="1:13" ht="16.5" customHeight="1" x14ac:dyDescent="0.2">
      <c r="A86" s="6" t="s">
        <v>149</v>
      </c>
      <c r="B86" s="14">
        <v>0.31</v>
      </c>
      <c r="C86" s="34">
        <v>-3.12</v>
      </c>
      <c r="D86" s="70">
        <v>56700000</v>
      </c>
      <c r="E86" s="71">
        <v>56700000</v>
      </c>
      <c r="F86" s="45"/>
      <c r="G86" s="45"/>
      <c r="H86" s="67" t="s">
        <v>209</v>
      </c>
      <c r="I86" s="68" t="s">
        <v>209</v>
      </c>
      <c r="J86" s="69" t="s">
        <v>209</v>
      </c>
      <c r="K86" s="14">
        <v>0.45</v>
      </c>
      <c r="L86" s="34">
        <v>2.27</v>
      </c>
      <c r="M86" s="35">
        <v>42232979.520000003</v>
      </c>
    </row>
    <row r="87" spans="1:13" s="16" customFormat="1" ht="19.5" customHeight="1" x14ac:dyDescent="0.2">
      <c r="A87" s="30" t="s">
        <v>198</v>
      </c>
      <c r="B87" s="31"/>
      <c r="C87" s="31"/>
      <c r="D87" s="31"/>
      <c r="E87" s="31"/>
      <c r="F87" s="31"/>
      <c r="G87" s="31"/>
      <c r="H87" s="31"/>
      <c r="I87" s="31"/>
      <c r="J87" s="42"/>
      <c r="K87" s="31"/>
      <c r="L87" s="31"/>
      <c r="M87" s="31"/>
    </row>
    <row r="88" spans="1:13" ht="12" customHeight="1" x14ac:dyDescent="0.2"/>
    <row r="89" spans="1:13" ht="12" customHeight="1" x14ac:dyDescent="0.2"/>
    <row r="90" spans="1:13" ht="12" customHeight="1" x14ac:dyDescent="0.2"/>
    <row r="91" spans="1:13" ht="12" customHeight="1" x14ac:dyDescent="0.2">
      <c r="J91"/>
    </row>
    <row r="92" spans="1:13" ht="12" customHeight="1" x14ac:dyDescent="0.2">
      <c r="J92"/>
    </row>
    <row r="93" spans="1:13" ht="12" customHeight="1" x14ac:dyDescent="0.2">
      <c r="J93"/>
    </row>
    <row r="94" spans="1:13" ht="12" customHeight="1" x14ac:dyDescent="0.2">
      <c r="J94"/>
    </row>
    <row r="95" spans="1:13" ht="12" customHeight="1" x14ac:dyDescent="0.2">
      <c r="J95"/>
    </row>
    <row r="96" spans="1:13"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spans="10:10" ht="12" customHeight="1" x14ac:dyDescent="0.2">
      <c r="J129"/>
    </row>
    <row r="130" spans="10:10" ht="12" customHeight="1" x14ac:dyDescent="0.2">
      <c r="J130"/>
    </row>
    <row r="131" spans="10:10" ht="12" customHeight="1" x14ac:dyDescent="0.2">
      <c r="J131"/>
    </row>
    <row r="132" spans="10:10" ht="12" customHeight="1" x14ac:dyDescent="0.2">
      <c r="J132"/>
    </row>
    <row r="133" spans="10:10" ht="12" customHeight="1" x14ac:dyDescent="0.2">
      <c r="J133"/>
    </row>
    <row r="134" spans="10:10" ht="12" customHeight="1" x14ac:dyDescent="0.2">
      <c r="J134"/>
    </row>
  </sheetData>
  <mergeCells count="53">
    <mergeCell ref="B26:J26"/>
    <mergeCell ref="B48:J48"/>
    <mergeCell ref="A58:M58"/>
    <mergeCell ref="B37:J37"/>
    <mergeCell ref="A31:M31"/>
    <mergeCell ref="A38:M38"/>
    <mergeCell ref="A27:M27"/>
    <mergeCell ref="B30:J30"/>
    <mergeCell ref="B4:C4"/>
    <mergeCell ref="B8:C8"/>
    <mergeCell ref="A12:M12"/>
    <mergeCell ref="I8:J8"/>
    <mergeCell ref="B7:C7"/>
    <mergeCell ref="A10:M10"/>
    <mergeCell ref="B5:C5"/>
    <mergeCell ref="B6:C6"/>
    <mergeCell ref="E71:M71"/>
    <mergeCell ref="B64:J64"/>
    <mergeCell ref="B63:J63"/>
    <mergeCell ref="A49:M49"/>
    <mergeCell ref="B57:J57"/>
    <mergeCell ref="A65:M65"/>
    <mergeCell ref="A67:M67"/>
    <mergeCell ref="B69:J69"/>
    <mergeCell ref="B70:J70"/>
    <mergeCell ref="A73:E73"/>
    <mergeCell ref="H74:J74"/>
    <mergeCell ref="H75:J75"/>
    <mergeCell ref="H76:J76"/>
    <mergeCell ref="H77:J77"/>
    <mergeCell ref="H73:M73"/>
    <mergeCell ref="H81:J81"/>
    <mergeCell ref="H83:J83"/>
    <mergeCell ref="D74:E74"/>
    <mergeCell ref="D75:E75"/>
    <mergeCell ref="D76:E76"/>
    <mergeCell ref="D77:E77"/>
    <mergeCell ref="D78:E78"/>
    <mergeCell ref="D79:E79"/>
    <mergeCell ref="D81:E81"/>
    <mergeCell ref="D82:E82"/>
    <mergeCell ref="D83:E83"/>
    <mergeCell ref="A80:D80"/>
    <mergeCell ref="H80:M80"/>
    <mergeCell ref="H78:J78"/>
    <mergeCell ref="H79:J79"/>
    <mergeCell ref="H84:J84"/>
    <mergeCell ref="H85:J85"/>
    <mergeCell ref="H86:J86"/>
    <mergeCell ref="D86:E86"/>
    <mergeCell ref="H82:J82"/>
    <mergeCell ref="D84:E84"/>
    <mergeCell ref="D85:E85"/>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4"/>
  <sheetViews>
    <sheetView workbookViewId="0">
      <selection activeCell="C16" sqref="C16"/>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6" ht="18" customHeight="1" x14ac:dyDescent="0.25">
      <c r="B1" s="93" t="s">
        <v>0</v>
      </c>
      <c r="C1" s="93"/>
      <c r="D1" s="93"/>
      <c r="E1" s="93"/>
      <c r="F1" s="60"/>
    </row>
    <row r="2" spans="2:6" ht="18" customHeight="1" x14ac:dyDescent="0.25">
      <c r="B2" s="93" t="s">
        <v>258</v>
      </c>
      <c r="C2" s="93"/>
      <c r="D2" s="93"/>
      <c r="E2" s="93"/>
      <c r="F2" s="93"/>
    </row>
    <row r="3" spans="2:6" ht="18" customHeight="1" x14ac:dyDescent="0.25">
      <c r="B3" s="60" t="s">
        <v>259</v>
      </c>
      <c r="C3" s="60"/>
      <c r="D3" s="60"/>
      <c r="E3" s="60"/>
      <c r="F3" s="60"/>
    </row>
    <row r="4" spans="2:6" ht="18" customHeight="1" x14ac:dyDescent="0.25">
      <c r="B4" s="60"/>
      <c r="C4" s="60"/>
      <c r="D4" s="60"/>
      <c r="E4" s="60"/>
      <c r="F4" s="60"/>
    </row>
    <row r="5" spans="2:6" ht="18" x14ac:dyDescent="0.2">
      <c r="B5" s="44"/>
      <c r="C5" s="94" t="s">
        <v>260</v>
      </c>
      <c r="D5" s="94"/>
      <c r="E5" s="44"/>
      <c r="F5" s="44"/>
    </row>
    <row r="6" spans="2:6" ht="15" x14ac:dyDescent="0.2">
      <c r="B6" s="61" t="s">
        <v>9</v>
      </c>
      <c r="C6" s="62" t="s">
        <v>10</v>
      </c>
      <c r="D6" s="63" t="s">
        <v>261</v>
      </c>
      <c r="E6" s="62" t="s">
        <v>262</v>
      </c>
      <c r="F6" s="62" t="s">
        <v>263</v>
      </c>
    </row>
    <row r="7" spans="2:6" ht="15.75" x14ac:dyDescent="0.2">
      <c r="B7" s="95" t="s">
        <v>264</v>
      </c>
      <c r="C7" s="96"/>
      <c r="D7" s="96"/>
      <c r="E7" s="96"/>
      <c r="F7" s="97"/>
    </row>
    <row r="8" spans="2:6" x14ac:dyDescent="0.2">
      <c r="B8" s="64" t="s">
        <v>71</v>
      </c>
      <c r="C8" s="64" t="s">
        <v>72</v>
      </c>
      <c r="D8" s="64">
        <v>3</v>
      </c>
      <c r="E8" s="64">
        <v>6760000</v>
      </c>
      <c r="F8" s="64">
        <v>6354400</v>
      </c>
    </row>
    <row r="9" spans="2:6" ht="15" x14ac:dyDescent="0.2">
      <c r="B9" s="65" t="s">
        <v>265</v>
      </c>
      <c r="C9" s="66"/>
      <c r="D9" s="64">
        <f>SUM(D8)</f>
        <v>3</v>
      </c>
      <c r="E9" s="64">
        <f>SUM(E8)</f>
        <v>6760000</v>
      </c>
      <c r="F9" s="64">
        <f>SUM(F8)</f>
        <v>6354400</v>
      </c>
    </row>
    <row r="10" spans="2:6" ht="15.75" x14ac:dyDescent="0.2">
      <c r="B10" s="95" t="s">
        <v>266</v>
      </c>
      <c r="C10" s="96"/>
      <c r="D10" s="96"/>
      <c r="E10" s="96"/>
      <c r="F10" s="97"/>
    </row>
    <row r="11" spans="2:6" x14ac:dyDescent="0.2">
      <c r="B11" s="64" t="s">
        <v>267</v>
      </c>
      <c r="C11" s="64" t="s">
        <v>168</v>
      </c>
      <c r="D11" s="64">
        <v>42</v>
      </c>
      <c r="E11" s="64">
        <v>25000000</v>
      </c>
      <c r="F11" s="64">
        <v>145000000</v>
      </c>
    </row>
    <row r="12" spans="2:6" x14ac:dyDescent="0.2">
      <c r="B12" s="64" t="s">
        <v>268</v>
      </c>
      <c r="C12" s="64" t="s">
        <v>140</v>
      </c>
      <c r="D12" s="64">
        <v>2</v>
      </c>
      <c r="E12" s="64">
        <v>150000</v>
      </c>
      <c r="F12" s="64">
        <v>412500</v>
      </c>
    </row>
    <row r="13" spans="2:6" ht="15" x14ac:dyDescent="0.2">
      <c r="B13" s="65" t="s">
        <v>269</v>
      </c>
      <c r="C13" s="66"/>
      <c r="D13" s="64">
        <f>SUM(D11:D12)</f>
        <v>44</v>
      </c>
      <c r="E13" s="64">
        <f>SUM(E11:E12)</f>
        <v>25150000</v>
      </c>
      <c r="F13" s="64">
        <f>SUM(F11:F12)</f>
        <v>145412500</v>
      </c>
    </row>
    <row r="14" spans="2:6" ht="15.75" x14ac:dyDescent="0.2">
      <c r="B14" s="98" t="s">
        <v>270</v>
      </c>
      <c r="C14" s="99"/>
      <c r="D14" s="64">
        <f>D13+D9</f>
        <v>47</v>
      </c>
      <c r="E14" s="64">
        <f>E13+E9</f>
        <v>31910000</v>
      </c>
      <c r="F14" s="64">
        <f>F13+F9</f>
        <v>151766900</v>
      </c>
    </row>
  </sheetData>
  <mergeCells count="6">
    <mergeCell ref="B14:C14"/>
    <mergeCell ref="B1:E1"/>
    <mergeCell ref="B2:F2"/>
    <mergeCell ref="C5:D5"/>
    <mergeCell ref="B7:F7"/>
    <mergeCell ref="B10:F1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49"/>
  <sheetViews>
    <sheetView topLeftCell="A24" workbookViewId="0">
      <selection activeCell="D13" sqref="D13:E13"/>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77" t="s">
        <v>250</v>
      </c>
      <c r="C1" s="77"/>
      <c r="D1" s="77"/>
      <c r="E1" s="77"/>
      <c r="F1" s="77"/>
    </row>
    <row r="2" spans="2:12" ht="52.5" customHeight="1" x14ac:dyDescent="0.2">
      <c r="B2" s="1" t="s">
        <v>9</v>
      </c>
      <c r="C2" s="1" t="s">
        <v>10</v>
      </c>
      <c r="D2" s="1" t="s">
        <v>29</v>
      </c>
      <c r="E2" s="1" t="s">
        <v>16</v>
      </c>
      <c r="F2" s="1" t="s">
        <v>30</v>
      </c>
      <c r="G2" s="16"/>
      <c r="J2" s="16"/>
      <c r="K2" s="16"/>
      <c r="L2" s="16"/>
    </row>
    <row r="3" spans="2:12" s="16" customFormat="1" ht="15" customHeight="1" x14ac:dyDescent="0.2">
      <c r="B3" s="100" t="s">
        <v>39</v>
      </c>
      <c r="C3" s="101"/>
      <c r="D3" s="101"/>
      <c r="E3" s="101"/>
      <c r="F3" s="102"/>
    </row>
    <row r="4" spans="2:12" s="16" customFormat="1" ht="15" customHeight="1" x14ac:dyDescent="0.2">
      <c r="B4" s="7" t="s">
        <v>144</v>
      </c>
      <c r="C4" s="40" t="s">
        <v>145</v>
      </c>
      <c r="D4" s="11">
        <v>1.17</v>
      </c>
      <c r="E4" s="13">
        <v>1.17</v>
      </c>
      <c r="F4" s="10" t="s">
        <v>32</v>
      </c>
    </row>
    <row r="5" spans="2:12" s="16" customFormat="1" ht="15" customHeight="1" x14ac:dyDescent="0.2">
      <c r="B5" s="6" t="s">
        <v>116</v>
      </c>
      <c r="C5" s="41" t="s">
        <v>117</v>
      </c>
      <c r="D5" s="14">
        <v>1.26</v>
      </c>
      <c r="E5" s="13">
        <v>1.26</v>
      </c>
      <c r="F5" s="10" t="s">
        <v>32</v>
      </c>
    </row>
    <row r="6" spans="2:12" s="16" customFormat="1" ht="15" customHeight="1" x14ac:dyDescent="0.2">
      <c r="B6" s="100" t="s">
        <v>37</v>
      </c>
      <c r="C6" s="101"/>
      <c r="D6" s="101"/>
      <c r="E6" s="101"/>
      <c r="F6" s="102"/>
    </row>
    <row r="7" spans="2:12" s="16" customFormat="1" ht="15" customHeight="1" x14ac:dyDescent="0.2">
      <c r="B7" s="7" t="s">
        <v>77</v>
      </c>
      <c r="C7" s="40" t="s">
        <v>78</v>
      </c>
      <c r="D7" s="11">
        <v>0.89</v>
      </c>
      <c r="E7" s="11">
        <v>0.89</v>
      </c>
      <c r="F7" s="10" t="s">
        <v>32</v>
      </c>
    </row>
    <row r="8" spans="2:12" s="16" customFormat="1" ht="15" customHeight="1" x14ac:dyDescent="0.2">
      <c r="B8" s="7" t="s">
        <v>211</v>
      </c>
      <c r="C8" s="40" t="s">
        <v>212</v>
      </c>
      <c r="D8" s="11">
        <v>0.34</v>
      </c>
      <c r="E8" s="13">
        <v>0.34</v>
      </c>
      <c r="F8" s="10" t="s">
        <v>32</v>
      </c>
    </row>
    <row r="9" spans="2:12" s="16" customFormat="1" ht="15" customHeight="1" x14ac:dyDescent="0.2">
      <c r="B9" s="7" t="s">
        <v>91</v>
      </c>
      <c r="C9" s="40" t="s">
        <v>92</v>
      </c>
      <c r="D9" s="11">
        <v>0.51</v>
      </c>
      <c r="E9" s="13">
        <v>0.51</v>
      </c>
      <c r="F9" s="10" t="s">
        <v>32</v>
      </c>
    </row>
    <row r="10" spans="2:12" s="16" customFormat="1" ht="15" customHeight="1" x14ac:dyDescent="0.2">
      <c r="B10" s="7" t="s">
        <v>154</v>
      </c>
      <c r="C10" s="40" t="s">
        <v>155</v>
      </c>
      <c r="D10" s="11">
        <v>0.47</v>
      </c>
      <c r="E10" s="13">
        <v>0.47</v>
      </c>
      <c r="F10" s="10" t="s">
        <v>32</v>
      </c>
    </row>
    <row r="11" spans="2:12" s="16" customFormat="1" ht="15" customHeight="1" x14ac:dyDescent="0.2">
      <c r="B11" s="100" t="s">
        <v>27</v>
      </c>
      <c r="C11" s="101"/>
      <c r="D11" s="101"/>
      <c r="E11" s="101"/>
      <c r="F11" s="102"/>
    </row>
    <row r="12" spans="2:12" s="16" customFormat="1" ht="15" customHeight="1" x14ac:dyDescent="0.2">
      <c r="B12" s="36" t="s">
        <v>75</v>
      </c>
      <c r="C12" s="7" t="s">
        <v>76</v>
      </c>
      <c r="D12" s="13">
        <v>0.89</v>
      </c>
      <c r="E12" s="11">
        <v>0.89</v>
      </c>
      <c r="F12" s="10" t="s">
        <v>32</v>
      </c>
    </row>
    <row r="13" spans="2:12" s="16" customFormat="1" ht="15" customHeight="1" x14ac:dyDescent="0.2">
      <c r="B13" s="36" t="s">
        <v>219</v>
      </c>
      <c r="C13" s="7" t="s">
        <v>220</v>
      </c>
      <c r="D13" s="13">
        <v>0.4</v>
      </c>
      <c r="E13" s="11">
        <v>0.4</v>
      </c>
      <c r="F13" s="10" t="s">
        <v>32</v>
      </c>
    </row>
    <row r="14" spans="2:12" s="16" customFormat="1" ht="15" customHeight="1" x14ac:dyDescent="0.2">
      <c r="B14" s="100" t="s">
        <v>23</v>
      </c>
      <c r="C14" s="101"/>
      <c r="D14" s="101"/>
      <c r="E14" s="101"/>
      <c r="F14" s="102"/>
    </row>
    <row r="15" spans="2:12" s="16" customFormat="1" ht="15" customHeight="1" x14ac:dyDescent="0.2">
      <c r="B15" s="7" t="s">
        <v>111</v>
      </c>
      <c r="C15" s="40" t="s">
        <v>112</v>
      </c>
      <c r="D15" s="11">
        <v>1.25</v>
      </c>
      <c r="E15" s="13">
        <v>1.25</v>
      </c>
      <c r="F15" s="10" t="s">
        <v>32</v>
      </c>
    </row>
    <row r="16" spans="2:12" s="16" customFormat="1" ht="15" customHeight="1" x14ac:dyDescent="0.2">
      <c r="B16" s="7" t="s">
        <v>245</v>
      </c>
      <c r="C16" s="40" t="s">
        <v>246</v>
      </c>
      <c r="D16" s="11">
        <v>1.45</v>
      </c>
      <c r="E16" s="13">
        <v>1.45</v>
      </c>
      <c r="F16" s="10" t="s">
        <v>32</v>
      </c>
    </row>
    <row r="17" spans="2:8" s="16" customFormat="1" ht="15" customHeight="1" x14ac:dyDescent="0.2">
      <c r="B17" s="100" t="s">
        <v>25</v>
      </c>
      <c r="C17" s="101"/>
      <c r="D17" s="101"/>
      <c r="E17" s="101"/>
      <c r="F17" s="102"/>
    </row>
    <row r="18" spans="2:8" s="16" customFormat="1" ht="15" customHeight="1" x14ac:dyDescent="0.2">
      <c r="B18" s="7" t="s">
        <v>192</v>
      </c>
      <c r="C18" s="40" t="s">
        <v>193</v>
      </c>
      <c r="D18" s="11">
        <v>1.57</v>
      </c>
      <c r="E18" s="11">
        <v>1.6</v>
      </c>
      <c r="F18" s="10" t="s">
        <v>32</v>
      </c>
    </row>
    <row r="19" spans="2:8" s="16" customFormat="1" ht="15" customHeight="1" x14ac:dyDescent="0.2">
      <c r="B19" s="7" t="s">
        <v>142</v>
      </c>
      <c r="C19" s="40" t="s">
        <v>143</v>
      </c>
      <c r="D19" s="11">
        <v>18.760000000000002</v>
      </c>
      <c r="E19" s="13">
        <v>18.75</v>
      </c>
      <c r="F19" s="10" t="s">
        <v>32</v>
      </c>
    </row>
    <row r="20" spans="2:8" s="16" customFormat="1" ht="15" customHeight="1" x14ac:dyDescent="0.2">
      <c r="B20" s="100" t="s">
        <v>36</v>
      </c>
      <c r="C20" s="101"/>
      <c r="D20" s="101"/>
      <c r="E20" s="101"/>
      <c r="F20" s="102"/>
    </row>
    <row r="21" spans="2:8" s="16" customFormat="1" ht="15" customHeight="1" x14ac:dyDescent="0.2">
      <c r="B21" s="7" t="s">
        <v>171</v>
      </c>
      <c r="C21" s="40" t="s">
        <v>172</v>
      </c>
      <c r="D21" s="11">
        <v>7</v>
      </c>
      <c r="E21" s="11">
        <v>7</v>
      </c>
      <c r="F21" s="10" t="s">
        <v>32</v>
      </c>
      <c r="G21" s="55"/>
      <c r="H21" s="56"/>
    </row>
    <row r="22" spans="2:8" s="16" customFormat="1" ht="15" customHeight="1" x14ac:dyDescent="0.2">
      <c r="B22" s="7" t="s">
        <v>229</v>
      </c>
      <c r="C22" s="40" t="s">
        <v>230</v>
      </c>
      <c r="D22" s="11">
        <v>1.41</v>
      </c>
      <c r="E22" s="11">
        <v>1.41</v>
      </c>
      <c r="F22" s="10" t="s">
        <v>32</v>
      </c>
      <c r="G22" s="55"/>
      <c r="H22" s="56"/>
    </row>
    <row r="23" spans="2:8" s="16" customFormat="1" ht="45" customHeight="1" x14ac:dyDescent="0.2">
      <c r="B23" s="7" t="s">
        <v>9</v>
      </c>
      <c r="C23" s="12" t="s">
        <v>10</v>
      </c>
      <c r="D23" s="1" t="s">
        <v>29</v>
      </c>
      <c r="E23" s="1" t="s">
        <v>16</v>
      </c>
      <c r="F23" s="10" t="s">
        <v>30</v>
      </c>
      <c r="G23"/>
    </row>
    <row r="24" spans="2:8" s="16" customFormat="1" ht="15" customHeight="1" x14ac:dyDescent="0.2">
      <c r="B24" s="100" t="s">
        <v>39</v>
      </c>
      <c r="C24" s="101"/>
      <c r="D24" s="101"/>
      <c r="E24" s="101"/>
      <c r="F24" s="102"/>
    </row>
    <row r="25" spans="2:8" s="16" customFormat="1" ht="13.5" customHeight="1" x14ac:dyDescent="0.2">
      <c r="B25" s="7" t="s">
        <v>197</v>
      </c>
      <c r="C25" s="7" t="s">
        <v>196</v>
      </c>
      <c r="D25" s="13">
        <v>1</v>
      </c>
      <c r="E25" s="11">
        <v>1</v>
      </c>
      <c r="F25" s="10" t="s">
        <v>32</v>
      </c>
    </row>
    <row r="26" spans="2:8" s="16" customFormat="1" ht="13.5" customHeight="1" x14ac:dyDescent="0.2">
      <c r="B26" s="7" t="s">
        <v>207</v>
      </c>
      <c r="C26" s="7" t="s">
        <v>208</v>
      </c>
      <c r="D26" s="13">
        <v>1</v>
      </c>
      <c r="E26" s="11">
        <v>1</v>
      </c>
      <c r="F26" s="10" t="s">
        <v>32</v>
      </c>
    </row>
    <row r="27" spans="2:8" s="16" customFormat="1" ht="13.5" customHeight="1" x14ac:dyDescent="0.2">
      <c r="B27" s="7" t="s">
        <v>73</v>
      </c>
      <c r="C27" s="7" t="s">
        <v>74</v>
      </c>
      <c r="D27" s="13">
        <v>0.7</v>
      </c>
      <c r="E27" s="11">
        <v>0.7</v>
      </c>
      <c r="F27" s="10" t="s">
        <v>32</v>
      </c>
    </row>
    <row r="28" spans="2:8" s="16" customFormat="1" ht="13.5" customHeight="1" x14ac:dyDescent="0.2">
      <c r="B28" s="7" t="s">
        <v>221</v>
      </c>
      <c r="C28" s="7" t="s">
        <v>222</v>
      </c>
      <c r="D28" s="13">
        <v>1</v>
      </c>
      <c r="E28" s="11">
        <v>1</v>
      </c>
      <c r="F28" s="10" t="s">
        <v>32</v>
      </c>
    </row>
    <row r="29" spans="2:8" s="16" customFormat="1" ht="13.5" customHeight="1" x14ac:dyDescent="0.2">
      <c r="B29" s="7" t="s">
        <v>232</v>
      </c>
      <c r="C29" s="7" t="s">
        <v>231</v>
      </c>
      <c r="D29" s="13" t="s">
        <v>28</v>
      </c>
      <c r="E29" s="11" t="s">
        <v>28</v>
      </c>
      <c r="F29" s="10" t="s">
        <v>32</v>
      </c>
    </row>
    <row r="30" spans="2:8" s="16" customFormat="1" ht="13.5" customHeight="1" x14ac:dyDescent="0.2">
      <c r="B30" s="100" t="s">
        <v>37</v>
      </c>
      <c r="C30" s="101"/>
      <c r="D30" s="101"/>
      <c r="E30" s="101"/>
      <c r="F30" s="102"/>
    </row>
    <row r="31" spans="2:8" s="16" customFormat="1" ht="13.5" customHeight="1" x14ac:dyDescent="0.2">
      <c r="B31" s="7" t="s">
        <v>223</v>
      </c>
      <c r="C31" s="7" t="s">
        <v>224</v>
      </c>
      <c r="D31" s="13">
        <v>0.64</v>
      </c>
      <c r="E31" s="11">
        <v>0.64</v>
      </c>
      <c r="F31" s="10" t="s">
        <v>32</v>
      </c>
    </row>
    <row r="32" spans="2:8" s="16" customFormat="1" ht="15" customHeight="1" x14ac:dyDescent="0.2">
      <c r="B32" s="100" t="s">
        <v>27</v>
      </c>
      <c r="C32" s="101"/>
      <c r="D32" s="101"/>
      <c r="E32" s="101"/>
      <c r="F32" s="102"/>
    </row>
    <row r="33" spans="2:7" s="16" customFormat="1" ht="15" x14ac:dyDescent="0.2">
      <c r="B33" s="7" t="s">
        <v>43</v>
      </c>
      <c r="C33" s="7" t="s">
        <v>44</v>
      </c>
      <c r="D33" s="13">
        <v>1.65</v>
      </c>
      <c r="E33" s="11">
        <v>1.65</v>
      </c>
      <c r="F33" s="10" t="s">
        <v>32</v>
      </c>
    </row>
    <row r="34" spans="2:7" s="16" customFormat="1" ht="15" x14ac:dyDescent="0.2">
      <c r="B34" s="7" t="s">
        <v>65</v>
      </c>
      <c r="C34" s="7" t="s">
        <v>66</v>
      </c>
      <c r="D34" s="13">
        <v>0.72</v>
      </c>
      <c r="E34" s="11">
        <v>0.72</v>
      </c>
      <c r="F34" s="10" t="s">
        <v>32</v>
      </c>
    </row>
    <row r="35" spans="2:7" s="16" customFormat="1" ht="15" x14ac:dyDescent="0.2">
      <c r="B35" s="7" t="s">
        <v>217</v>
      </c>
      <c r="C35" s="7" t="s">
        <v>218</v>
      </c>
      <c r="D35" s="13">
        <v>0.2</v>
      </c>
      <c r="E35" s="11">
        <v>0.2</v>
      </c>
      <c r="F35" s="10" t="s">
        <v>32</v>
      </c>
    </row>
    <row r="36" spans="2:7" s="16" customFormat="1" ht="15" customHeight="1" x14ac:dyDescent="0.2">
      <c r="B36" s="100" t="s">
        <v>50</v>
      </c>
      <c r="C36" s="101"/>
      <c r="D36" s="101"/>
      <c r="E36" s="101"/>
      <c r="F36" s="102"/>
      <c r="G36"/>
    </row>
    <row r="37" spans="2:7" s="16" customFormat="1" ht="15" customHeight="1" x14ac:dyDescent="0.2">
      <c r="B37" s="7" t="s">
        <v>53</v>
      </c>
      <c r="C37" s="12" t="s">
        <v>54</v>
      </c>
      <c r="D37" s="13">
        <v>1</v>
      </c>
      <c r="E37" s="11">
        <v>1</v>
      </c>
      <c r="F37" s="10" t="s">
        <v>32</v>
      </c>
    </row>
    <row r="38" spans="2:7" s="16" customFormat="1" ht="15" customHeight="1" x14ac:dyDescent="0.2">
      <c r="B38" s="7" t="s">
        <v>67</v>
      </c>
      <c r="C38" s="7" t="s">
        <v>68</v>
      </c>
      <c r="D38" s="13" t="s">
        <v>28</v>
      </c>
      <c r="E38" s="11" t="s">
        <v>28</v>
      </c>
      <c r="F38" s="10" t="s">
        <v>32</v>
      </c>
    </row>
    <row r="39" spans="2:7" s="16" customFormat="1" ht="15" customHeight="1" x14ac:dyDescent="0.2">
      <c r="B39" s="7" t="s">
        <v>69</v>
      </c>
      <c r="C39" s="7" t="s">
        <v>70</v>
      </c>
      <c r="D39" s="13" t="s">
        <v>28</v>
      </c>
      <c r="E39" s="11" t="s">
        <v>28</v>
      </c>
      <c r="F39" s="10" t="s">
        <v>32</v>
      </c>
    </row>
    <row r="40" spans="2:7" s="16" customFormat="1" ht="15" customHeight="1" x14ac:dyDescent="0.2">
      <c r="B40" s="7" t="s">
        <v>41</v>
      </c>
      <c r="C40" s="7" t="s">
        <v>40</v>
      </c>
      <c r="D40" s="13">
        <v>2.5499999999999998</v>
      </c>
      <c r="E40" s="11">
        <v>2.5499999999999998</v>
      </c>
      <c r="F40" s="10" t="s">
        <v>32</v>
      </c>
    </row>
    <row r="41" spans="2:7" s="16" customFormat="1" ht="15" customHeight="1" x14ac:dyDescent="0.2">
      <c r="B41" s="7" t="s">
        <v>89</v>
      </c>
      <c r="C41" s="7" t="s">
        <v>90</v>
      </c>
      <c r="D41" s="11" t="s">
        <v>28</v>
      </c>
      <c r="E41" s="11" t="s">
        <v>28</v>
      </c>
      <c r="F41" s="10" t="s">
        <v>32</v>
      </c>
    </row>
    <row r="42" spans="2:7" s="16" customFormat="1" ht="15" customHeight="1" x14ac:dyDescent="0.2">
      <c r="B42" s="7" t="s">
        <v>146</v>
      </c>
      <c r="C42" s="7" t="s">
        <v>147</v>
      </c>
      <c r="D42" s="11" t="s">
        <v>28</v>
      </c>
      <c r="E42" s="11" t="s">
        <v>28</v>
      </c>
      <c r="F42" s="10" t="s">
        <v>32</v>
      </c>
    </row>
    <row r="43" spans="2:7" s="16" customFormat="1" ht="15" customHeight="1" x14ac:dyDescent="0.2">
      <c r="B43" s="7" t="s">
        <v>169</v>
      </c>
      <c r="C43" s="7" t="s">
        <v>170</v>
      </c>
      <c r="D43" s="11" t="s">
        <v>28</v>
      </c>
      <c r="E43" s="11" t="s">
        <v>28</v>
      </c>
      <c r="F43" s="10" t="s">
        <v>32</v>
      </c>
    </row>
    <row r="44" spans="2:7" s="16" customFormat="1" ht="15" customHeight="1" x14ac:dyDescent="0.2">
      <c r="B44" s="7" t="s">
        <v>176</v>
      </c>
      <c r="C44" s="7" t="s">
        <v>175</v>
      </c>
      <c r="D44" s="11" t="s">
        <v>28</v>
      </c>
      <c r="E44" s="11" t="s">
        <v>28</v>
      </c>
      <c r="F44" s="10" t="s">
        <v>32</v>
      </c>
    </row>
    <row r="45" spans="2:7" s="16" customFormat="1" ht="15" customHeight="1" x14ac:dyDescent="0.2">
      <c r="B45" s="7" t="s">
        <v>177</v>
      </c>
      <c r="C45" s="7" t="s">
        <v>178</v>
      </c>
      <c r="D45" s="11" t="s">
        <v>28</v>
      </c>
      <c r="E45" s="11" t="s">
        <v>28</v>
      </c>
      <c r="F45" s="10" t="s">
        <v>32</v>
      </c>
    </row>
    <row r="46" spans="2:7" s="16" customFormat="1" ht="15" customHeight="1" x14ac:dyDescent="0.2">
      <c r="B46" s="100" t="s">
        <v>21</v>
      </c>
      <c r="C46" s="101"/>
      <c r="D46" s="101"/>
      <c r="E46" s="101"/>
      <c r="F46" s="102"/>
    </row>
    <row r="47" spans="2:7" s="16" customFormat="1" ht="15" customHeight="1" x14ac:dyDescent="0.2">
      <c r="B47" s="7" t="s">
        <v>56</v>
      </c>
      <c r="C47" s="7" t="s">
        <v>57</v>
      </c>
      <c r="D47" s="13">
        <v>0.45</v>
      </c>
      <c r="E47" s="11">
        <v>0.45</v>
      </c>
      <c r="F47" s="10" t="s">
        <v>32</v>
      </c>
    </row>
    <row r="48" spans="2:7" s="16" customFormat="1" ht="15" customHeight="1" x14ac:dyDescent="0.2">
      <c r="B48" s="100" t="s">
        <v>23</v>
      </c>
      <c r="C48" s="101"/>
      <c r="D48" s="101"/>
      <c r="E48" s="101"/>
      <c r="F48" s="102"/>
    </row>
    <row r="49" spans="2:6" ht="15" x14ac:dyDescent="0.2">
      <c r="B49" s="7" t="s">
        <v>163</v>
      </c>
      <c r="C49" s="7" t="s">
        <v>164</v>
      </c>
      <c r="D49" s="13">
        <v>70</v>
      </c>
      <c r="E49" s="11">
        <v>70</v>
      </c>
      <c r="F49" s="10" t="s">
        <v>32</v>
      </c>
    </row>
  </sheetData>
  <mergeCells count="13">
    <mergeCell ref="B48:F48"/>
    <mergeCell ref="B1:F1"/>
    <mergeCell ref="B3:F3"/>
    <mergeCell ref="B14:F14"/>
    <mergeCell ref="B46:F46"/>
    <mergeCell ref="B11:F11"/>
    <mergeCell ref="B6:F6"/>
    <mergeCell ref="B20:F20"/>
    <mergeCell ref="B32:F32"/>
    <mergeCell ref="B36:F36"/>
    <mergeCell ref="B17:F17"/>
    <mergeCell ref="B24:F24"/>
    <mergeCell ref="B30:F30"/>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251</v>
      </c>
      <c r="B1" s="49"/>
    </row>
    <row r="2" spans="1:5" ht="47.25" customHeight="1" x14ac:dyDescent="0.2">
      <c r="A2" s="6" t="s">
        <v>45</v>
      </c>
      <c r="B2" s="50" t="s">
        <v>124</v>
      </c>
    </row>
    <row r="3" spans="1:5" ht="25.5" customHeight="1" x14ac:dyDescent="0.2">
      <c r="A3" s="6" t="s">
        <v>46</v>
      </c>
      <c r="B3" s="50" t="s">
        <v>125</v>
      </c>
    </row>
    <row r="4" spans="1:5" ht="39.75" customHeight="1" x14ac:dyDescent="0.2">
      <c r="A4" s="6" t="s">
        <v>64</v>
      </c>
      <c r="B4" s="50" t="s">
        <v>128</v>
      </c>
      <c r="C4" s="29"/>
      <c r="D4" s="29"/>
      <c r="E4" s="29"/>
    </row>
    <row r="5" spans="1:5" ht="36" customHeight="1" x14ac:dyDescent="0.2">
      <c r="A5" s="6" t="s">
        <v>47</v>
      </c>
      <c r="B5" s="50" t="s">
        <v>126</v>
      </c>
    </row>
    <row r="6" spans="1:5" ht="33.75" customHeight="1" x14ac:dyDescent="0.2">
      <c r="A6" s="6" t="s">
        <v>48</v>
      </c>
      <c r="B6" s="50" t="s">
        <v>127</v>
      </c>
    </row>
    <row r="7" spans="1:5" ht="26.25" customHeight="1" x14ac:dyDescent="0.2">
      <c r="A7" s="6" t="s">
        <v>63</v>
      </c>
      <c r="B7" s="50" t="s">
        <v>129</v>
      </c>
    </row>
    <row r="8" spans="1:5" ht="23.25" customHeight="1" x14ac:dyDescent="0.2">
      <c r="A8" s="6" t="s">
        <v>49</v>
      </c>
      <c r="B8" s="50" t="s">
        <v>130</v>
      </c>
    </row>
    <row r="9" spans="1:5" ht="24" customHeight="1" x14ac:dyDescent="0.2">
      <c r="A9" s="6" t="s">
        <v>55</v>
      </c>
      <c r="B9" s="50" t="s">
        <v>131</v>
      </c>
    </row>
    <row r="10" spans="1:5" ht="27" customHeight="1" x14ac:dyDescent="0.2">
      <c r="A10" s="6" t="s">
        <v>62</v>
      </c>
      <c r="B10" s="50" t="s">
        <v>132</v>
      </c>
    </row>
    <row r="11" spans="1:5" ht="57" customHeight="1" x14ac:dyDescent="0.2">
      <c r="A11" s="6" t="s">
        <v>79</v>
      </c>
      <c r="B11" s="50" t="s">
        <v>134</v>
      </c>
    </row>
    <row r="12" spans="1:5" ht="36" customHeight="1" x14ac:dyDescent="0.2">
      <c r="A12" s="6" t="s">
        <v>94</v>
      </c>
      <c r="B12" s="50" t="s">
        <v>133</v>
      </c>
    </row>
    <row r="13" spans="1:5" ht="23.25" customHeight="1" x14ac:dyDescent="0.2">
      <c r="A13" s="6" t="s">
        <v>95</v>
      </c>
      <c r="B13" s="50" t="s">
        <v>135</v>
      </c>
    </row>
    <row r="14" spans="1:5" ht="18.75" customHeight="1" x14ac:dyDescent="0.2">
      <c r="A14" s="6" t="s">
        <v>113</v>
      </c>
      <c r="B14" s="50" t="s">
        <v>93</v>
      </c>
    </row>
    <row r="15" spans="1:5" ht="23.25" customHeight="1" x14ac:dyDescent="0.2">
      <c r="A15" s="6" t="s">
        <v>96</v>
      </c>
      <c r="B15" s="50" t="s">
        <v>133</v>
      </c>
    </row>
    <row r="16" spans="1:5" ht="15" customHeight="1" x14ac:dyDescent="0.2">
      <c r="A16" s="6" t="s">
        <v>120</v>
      </c>
      <c r="B16" s="50" t="s">
        <v>136</v>
      </c>
    </row>
    <row r="17" spans="1:2" ht="15" customHeight="1" x14ac:dyDescent="0.2">
      <c r="A17" s="6" t="s">
        <v>88</v>
      </c>
      <c r="B17" s="50" t="s">
        <v>136</v>
      </c>
    </row>
    <row r="18" spans="1:2" ht="15" customHeight="1" x14ac:dyDescent="0.2">
      <c r="A18" s="6" t="s">
        <v>121</v>
      </c>
      <c r="B18" s="50" t="s">
        <v>136</v>
      </c>
    </row>
    <row r="19" spans="1:2" ht="15" customHeight="1" x14ac:dyDescent="0.2">
      <c r="A19" s="6" t="s">
        <v>122</v>
      </c>
      <c r="B19" s="50" t="s">
        <v>136</v>
      </c>
    </row>
    <row r="20" spans="1:2" ht="15" customHeight="1" x14ac:dyDescent="0.2">
      <c r="A20" s="6" t="s">
        <v>123</v>
      </c>
      <c r="B20" s="50" t="s">
        <v>136</v>
      </c>
    </row>
    <row r="21" spans="1:2" ht="15" customHeight="1" x14ac:dyDescent="0.2">
      <c r="A21" s="6" t="s">
        <v>173</v>
      </c>
      <c r="B21" s="50" t="s">
        <v>174</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8"/>
  <sheetViews>
    <sheetView workbookViewId="0">
      <selection activeCell="A5" sqref="A5:XFD5"/>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03" t="s">
        <v>252</v>
      </c>
      <c r="C1" s="103"/>
      <c r="F1" s="16"/>
      <c r="G1" s="16"/>
      <c r="H1" s="16"/>
    </row>
    <row r="2" spans="2:8" s="16" customFormat="1" ht="30" customHeight="1" x14ac:dyDescent="0.2">
      <c r="B2" s="51" t="s">
        <v>106</v>
      </c>
      <c r="C2" s="51"/>
    </row>
    <row r="3" spans="2:8" s="16" customFormat="1" ht="47.25" customHeight="1" x14ac:dyDescent="0.2">
      <c r="B3" s="53" t="s">
        <v>237</v>
      </c>
      <c r="C3" s="52" t="s">
        <v>238</v>
      </c>
    </row>
    <row r="4" spans="2:8" s="16" customFormat="1" ht="26.25" customHeight="1" x14ac:dyDescent="0.2">
      <c r="B4" s="51" t="s">
        <v>105</v>
      </c>
      <c r="C4" s="51"/>
    </row>
    <row r="5" spans="2:8" ht="33.75" customHeight="1" x14ac:dyDescent="0.2">
      <c r="B5" s="53" t="s">
        <v>204</v>
      </c>
      <c r="C5" s="52" t="s">
        <v>225</v>
      </c>
    </row>
    <row r="6" spans="2:8" ht="44.25" customHeight="1" x14ac:dyDescent="0.2">
      <c r="B6" s="53" t="s">
        <v>226</v>
      </c>
      <c r="C6" s="52" t="s">
        <v>239</v>
      </c>
    </row>
    <row r="7" spans="2:8" ht="37.5" customHeight="1" x14ac:dyDescent="0.2">
      <c r="B7" s="53" t="s">
        <v>241</v>
      </c>
      <c r="C7" s="52" t="s">
        <v>240</v>
      </c>
    </row>
    <row r="8" spans="2:8" ht="33.75" customHeight="1" x14ac:dyDescent="0.2">
      <c r="B8" s="53" t="s">
        <v>247</v>
      </c>
      <c r="C8" s="52" t="s">
        <v>240</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2016-11-10T11:26:24Z</dcterms:modified>
</cp:coreProperties>
</file>